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процедур'!$A$1:$AE$138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7" i="5" l="1"/>
  <c r="X136" i="5"/>
  <c r="X135" i="5"/>
  <c r="X134" i="5"/>
  <c r="X133" i="5"/>
  <c r="X132" i="5"/>
  <c r="X131" i="5"/>
  <c r="X130" i="5"/>
  <c r="X128" i="5"/>
  <c r="X127" i="5"/>
  <c r="X123" i="5"/>
  <c r="X124" i="5"/>
  <c r="X125" i="5"/>
  <c r="X122" i="5"/>
  <c r="X117" i="5"/>
  <c r="X115" i="5"/>
  <c r="X116" i="5"/>
  <c r="X114" i="5"/>
  <c r="X111" i="5"/>
  <c r="X112" i="5"/>
  <c r="X113" i="5"/>
  <c r="X110" i="5"/>
  <c r="X108" i="5"/>
  <c r="X107" i="5"/>
  <c r="X106" i="5"/>
  <c r="X105" i="5"/>
  <c r="X104" i="5"/>
  <c r="X103" i="5"/>
  <c r="X102" i="5"/>
  <c r="X97" i="5"/>
  <c r="X96" i="5"/>
  <c r="X94" i="5"/>
  <c r="X95" i="5"/>
  <c r="X93" i="5"/>
  <c r="X92" i="5"/>
  <c r="X91" i="5"/>
  <c r="X90" i="5"/>
  <c r="X89" i="5"/>
  <c r="X88" i="5"/>
  <c r="X87" i="5"/>
  <c r="X86" i="5"/>
  <c r="X85" i="5"/>
  <c r="X84" i="5"/>
  <c r="X83" i="5"/>
  <c r="X78" i="5"/>
  <c r="X77" i="5"/>
  <c r="X74" i="5"/>
  <c r="X75" i="5"/>
  <c r="X76" i="5"/>
  <c r="X73" i="5"/>
  <c r="X72" i="5"/>
  <c r="X71" i="5"/>
  <c r="X70" i="5"/>
  <c r="X69" i="5"/>
  <c r="X68" i="5"/>
  <c r="X63" i="5"/>
  <c r="X62" i="5"/>
  <c r="X59" i="5"/>
  <c r="X60" i="5"/>
  <c r="X61" i="5"/>
  <c r="X58" i="5"/>
  <c r="X57" i="5"/>
  <c r="X56" i="5"/>
  <c r="X55" i="5"/>
  <c r="X54" i="5"/>
  <c r="X53" i="5"/>
  <c r="X45" i="5"/>
  <c r="X46" i="5"/>
  <c r="X47" i="5"/>
  <c r="X44" i="5"/>
  <c r="X32" i="5"/>
  <c r="X33" i="5"/>
  <c r="X31" i="5"/>
  <c r="X19" i="5"/>
  <c r="X20" i="5"/>
  <c r="X18" i="5"/>
  <c r="W129" i="5" l="1"/>
  <c r="Y129" i="5" s="1"/>
  <c r="W130" i="5"/>
  <c r="Y130" i="5" s="1"/>
  <c r="W131" i="5"/>
  <c r="Y131" i="5" s="1"/>
  <c r="W132" i="5"/>
  <c r="Y132" i="5" s="1"/>
  <c r="W133" i="5"/>
  <c r="Y133" i="5" s="1"/>
  <c r="W134" i="5"/>
  <c r="Y134" i="5" s="1"/>
  <c r="W135" i="5"/>
  <c r="Y135" i="5" s="1"/>
  <c r="W136" i="5"/>
  <c r="Y136" i="5" s="1"/>
  <c r="W109" i="5"/>
  <c r="Y109" i="5" s="1"/>
  <c r="W110" i="5"/>
  <c r="Y110" i="5" s="1"/>
  <c r="W111" i="5"/>
  <c r="Y111" i="5" s="1"/>
  <c r="W112" i="5"/>
  <c r="Y112" i="5" s="1"/>
  <c r="W113" i="5"/>
  <c r="Y113" i="5" s="1"/>
  <c r="W114" i="5"/>
  <c r="Y114" i="5" s="1"/>
  <c r="W115" i="5"/>
  <c r="Y115" i="5" s="1"/>
  <c r="W116" i="5"/>
  <c r="Y116" i="5" s="1"/>
  <c r="W117" i="5"/>
  <c r="Y117" i="5" s="1"/>
  <c r="W93" i="5"/>
  <c r="Y93" i="5" s="1"/>
  <c r="W94" i="5"/>
  <c r="Y94" i="5" s="1"/>
  <c r="W95" i="5"/>
  <c r="Y95" i="5" s="1"/>
  <c r="W96" i="5"/>
  <c r="Y96" i="5" s="1"/>
  <c r="W97" i="5"/>
  <c r="Y97" i="5" s="1"/>
  <c r="W92" i="5"/>
  <c r="Y92" i="5" s="1"/>
  <c r="W75" i="5"/>
  <c r="Y75" i="5" s="1"/>
  <c r="W76" i="5"/>
  <c r="Y76" i="5" s="1"/>
  <c r="W77" i="5"/>
  <c r="Y77" i="5" s="1"/>
  <c r="W78" i="5"/>
  <c r="Y78" i="5" s="1"/>
  <c r="W63" i="5" l="1"/>
  <c r="Y63" i="5" s="1"/>
  <c r="W62" i="5"/>
  <c r="Y62" i="5" s="1"/>
  <c r="W60" i="5"/>
  <c r="Y60" i="5" s="1"/>
  <c r="W61" i="5"/>
  <c r="Y61" i="5" s="1"/>
  <c r="W59" i="5"/>
  <c r="Y59" i="5" s="1"/>
  <c r="W39" i="5"/>
  <c r="W48" i="5"/>
  <c r="X48" i="5"/>
  <c r="X21" i="5"/>
  <c r="X34" i="5"/>
  <c r="W45" i="5"/>
  <c r="Y45" i="5" s="1"/>
  <c r="W46" i="5"/>
  <c r="Y46" i="5" s="1"/>
  <c r="W47" i="5"/>
  <c r="Y47" i="5" s="1"/>
  <c r="X43" i="5"/>
  <c r="X42" i="5"/>
  <c r="X41" i="5"/>
  <c r="X40" i="5"/>
  <c r="X39" i="5"/>
  <c r="W58" i="5"/>
  <c r="Y58" i="5" s="1"/>
  <c r="W57" i="5"/>
  <c r="Y57" i="5" s="1"/>
  <c r="W56" i="5"/>
  <c r="Y56" i="5" s="1"/>
  <c r="W55" i="5"/>
  <c r="Y55" i="5" s="1"/>
  <c r="W54" i="5"/>
  <c r="Y54" i="5" s="1"/>
  <c r="W53" i="5"/>
  <c r="Y53" i="5" s="1"/>
  <c r="W34" i="5"/>
  <c r="W33" i="5"/>
  <c r="Y33" i="5" s="1"/>
  <c r="W32" i="5"/>
  <c r="Y32" i="5" s="1"/>
  <c r="W31" i="5"/>
  <c r="Y31" i="5" s="1"/>
  <c r="X30" i="5"/>
  <c r="W30" i="5"/>
  <c r="X29" i="5"/>
  <c r="W29" i="5"/>
  <c r="X28" i="5"/>
  <c r="W28" i="5"/>
  <c r="X27" i="5"/>
  <c r="W27" i="5"/>
  <c r="X26" i="5"/>
  <c r="W26" i="5"/>
  <c r="X17" i="5"/>
  <c r="X16" i="5"/>
  <c r="X15" i="5"/>
  <c r="X14" i="5"/>
  <c r="X13" i="5"/>
  <c r="W21" i="5"/>
  <c r="W20" i="5"/>
  <c r="W19" i="5"/>
  <c r="Y19" i="5" s="1"/>
  <c r="W18" i="5"/>
  <c r="W17" i="5"/>
  <c r="W16" i="5"/>
  <c r="W15" i="5"/>
  <c r="W14" i="5"/>
  <c r="W13" i="5"/>
  <c r="W137" i="5"/>
  <c r="Y137" i="5" s="1"/>
  <c r="W128" i="5"/>
  <c r="Y128" i="5" s="1"/>
  <c r="W127" i="5"/>
  <c r="Y127" i="5" s="1"/>
  <c r="W126" i="5"/>
  <c r="Y126" i="5" s="1"/>
  <c r="W125" i="5"/>
  <c r="Y125" i="5" s="1"/>
  <c r="W124" i="5"/>
  <c r="Y124" i="5" s="1"/>
  <c r="W123" i="5"/>
  <c r="Y123" i="5" s="1"/>
  <c r="W122" i="5"/>
  <c r="Y122" i="5" s="1"/>
  <c r="W108" i="5"/>
  <c r="Y108" i="5" s="1"/>
  <c r="W107" i="5"/>
  <c r="Y107" i="5" s="1"/>
  <c r="W106" i="5"/>
  <c r="Y106" i="5" s="1"/>
  <c r="W105" i="5"/>
  <c r="Y105" i="5" s="1"/>
  <c r="W104" i="5"/>
  <c r="Y104" i="5" s="1"/>
  <c r="W103" i="5"/>
  <c r="Y103" i="5" s="1"/>
  <c r="W102" i="5"/>
  <c r="Y102" i="5" s="1"/>
  <c r="W91" i="5"/>
  <c r="Y91" i="5" s="1"/>
  <c r="W90" i="5"/>
  <c r="Y90" i="5" s="1"/>
  <c r="W89" i="5"/>
  <c r="Y89" i="5" s="1"/>
  <c r="W88" i="5"/>
  <c r="Y88" i="5" s="1"/>
  <c r="W87" i="5"/>
  <c r="Y87" i="5" s="1"/>
  <c r="W86" i="5"/>
  <c r="Y86" i="5" s="1"/>
  <c r="W85" i="5"/>
  <c r="Y85" i="5" s="1"/>
  <c r="W84" i="5"/>
  <c r="Y84" i="5" s="1"/>
  <c r="W83" i="5"/>
  <c r="Y83" i="5" s="1"/>
  <c r="W74" i="5"/>
  <c r="Y74" i="5" s="1"/>
  <c r="W73" i="5"/>
  <c r="Y73" i="5" s="1"/>
  <c r="W72" i="5"/>
  <c r="Y72" i="5" s="1"/>
  <c r="W71" i="5"/>
  <c r="Y71" i="5" s="1"/>
  <c r="W70" i="5"/>
  <c r="Y70" i="5" s="1"/>
  <c r="W69" i="5"/>
  <c r="Y69" i="5" s="1"/>
  <c r="W68" i="5"/>
  <c r="Y68" i="5" s="1"/>
  <c r="W44" i="5"/>
  <c r="Y44" i="5" s="1"/>
  <c r="W43" i="5"/>
  <c r="W42" i="5"/>
  <c r="W41" i="5"/>
  <c r="W40" i="5"/>
  <c r="Y48" i="5" l="1"/>
  <c r="Y41" i="5"/>
  <c r="Y43" i="5"/>
  <c r="Y30" i="5"/>
  <c r="Y40" i="5"/>
  <c r="Y39" i="5"/>
  <c r="Y28" i="5"/>
  <c r="Y27" i="5"/>
  <c r="Y42" i="5"/>
  <c r="Y21" i="5"/>
  <c r="Y34" i="5"/>
  <c r="Y29" i="5"/>
  <c r="Y26" i="5"/>
  <c r="Y15" i="5"/>
  <c r="Y20" i="5"/>
  <c r="Y16" i="5"/>
  <c r="Y17" i="5"/>
  <c r="Y18" i="5"/>
  <c r="Y14" i="5"/>
  <c r="Y13" i="5"/>
</calcChain>
</file>

<file path=xl/sharedStrings.xml><?xml version="1.0" encoding="utf-8"?>
<sst xmlns="http://schemas.openxmlformats.org/spreadsheetml/2006/main" count="249" uniqueCount="90">
  <si>
    <t>Оценочная процедура/предмет</t>
  </si>
  <si>
    <t>январь</t>
  </si>
  <si>
    <t>февраль</t>
  </si>
  <si>
    <t>март</t>
  </si>
  <si>
    <t>апрель</t>
  </si>
  <si>
    <t>май</t>
  </si>
  <si>
    <t>Математика</t>
  </si>
  <si>
    <t>Иностранный язык</t>
  </si>
  <si>
    <t>Русский язык</t>
  </si>
  <si>
    <t>2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</si>
  <si>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</si>
  <si>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</si>
  <si>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</si>
  <si>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</si>
  <si>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</si>
  <si>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</si>
  <si>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</si>
  <si>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</si>
  <si>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</si>
  <si>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</si>
  <si>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</si>
  <si>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</si>
  <si>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</si>
  <si>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</si>
  <si>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</si>
  <si>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</si>
  <si>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</si>
  <si>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</si>
  <si>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</si>
  <si>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</si>
  <si>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</si>
  <si>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</si>
  <si>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</si>
  <si>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</si>
  <si>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</si>
  <si>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</si>
  <si>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</si>
  <si>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</si>
  <si>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</si>
  <si>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</si>
  <si>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</si>
  <si>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</si>
  <si>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НП</t>
  </si>
  <si>
    <t>Приказ об изменениях</t>
  </si>
  <si>
    <t xml:space="preserve">Дата изменений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</si>
  <si>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</si>
  <si>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</si>
  <si>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</si>
  <si>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</si>
  <si>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</si>
  <si>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</si>
  <si>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</si>
  <si>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</si>
  <si>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</si>
  <si>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</si>
  <si>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</si>
  <si>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</si>
  <si>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Труд (технология)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</si>
  <si>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</si>
  <si>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</si>
  <si>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>Алгебра</t>
  </si>
  <si>
    <t>Геометрия</t>
  </si>
  <si>
    <t>Вероятность и статистика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</si>
  <si>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</si>
  <si>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Период (полугодие, год)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</si>
  <si>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</si>
  <si>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</si>
  <si>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</si>
  <si>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</si>
  <si>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</si>
  <si>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</si>
  <si>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r>
      <t>3.</t>
    </r>
    <r>
      <rPr>
        <sz val="14"/>
        <color theme="1"/>
        <rFont val="Times New Roman"/>
        <family val="1"/>
        <charset val="204"/>
      </rPr>
      <t xml:space="preserve"> График содержит следующие заполняемые поля в верхней части (шапке) таблицы:</t>
    </r>
  </si>
  <si>
    <t>Полугодие</t>
  </si>
  <si>
    <r>
      <t>4.</t>
    </r>
    <r>
      <rPr>
        <sz val="14"/>
        <color theme="1"/>
        <rFont val="Times New Roman"/>
        <family val="1"/>
        <charset val="204"/>
      </rPr>
      <t xml:space="preserve"> График содержит следующие заполняемые поля в левой и центральной частях таблицы: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</si>
  <si>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график содержит следующие поля со справочной информацией:</t>
    </r>
  </si>
  <si>
    <r>
      <t>10.</t>
    </r>
    <r>
      <rPr>
        <sz val="14"/>
        <color theme="1"/>
        <rFont val="Times New Roman"/>
        <family val="1"/>
        <charset val="204"/>
      </rPr>
      <t xml:space="preserve"> График разрабатывается до начала учебного года или учебного периода и  размещается  сформированный график не позднее чем через 2 недели после начала учебного года либо после начала полугодия, на которое формируется график, на сайте  МКОУ-ООШ №8  на главной странице подраздела «Документы» раздела «Сведения об образовательной организации» в виде электронного документа.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</si>
  <si>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 используется формула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</si>
  <si>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t>ОБЗР</t>
  </si>
  <si>
    <t>Труд(технология)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</si>
  <si>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составляет от одного до двух уроков (не более чем 45 минут каждый).</t>
  </si>
  <si>
    <t>ВПР -Всероссийская проверочная работа</t>
  </si>
  <si>
    <t>КР - контрольная работа,  ДКР - диагностическая контрольная работа</t>
  </si>
  <si>
    <t>ИС</t>
  </si>
  <si>
    <t>итоговое собеседование</t>
  </si>
  <si>
    <r>
      <t>6.</t>
    </r>
    <r>
      <rPr>
        <sz val="14"/>
        <color theme="1"/>
        <rFont val="Times New Roman"/>
        <family val="1"/>
        <charset val="204"/>
      </rPr>
      <t xml:space="preserve"> График заполнен с указанием наименования ОП,  "</t>
    </r>
    <r>
      <rPr>
        <i/>
        <sz val="14"/>
        <color theme="1"/>
        <rFont val="Times New Roman"/>
        <family val="1"/>
        <charset val="204"/>
      </rPr>
      <t xml:space="preserve">КР" - контрольная работа,  "ВПР" - Всероссийская проверочная работа, "ДКР" - диагностическая контрольная работа, "ИС" - итоговое собеседование. </t>
    </r>
    <r>
      <rPr>
        <sz val="14"/>
        <color theme="1"/>
        <rFont val="Times New Roman"/>
        <family val="1"/>
        <charset val="204"/>
      </rPr>
      <t xml:space="preserve">Список сокращений, используемых при работе с графиком, отображен  в его верхней части. Каждая из ОП, внесенных в график оценочных процедур,  имеет 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</t>
    </r>
  </si>
  <si>
    <t>ОРКСЭ</t>
  </si>
  <si>
    <t>Иностранный язык (английский)</t>
  </si>
  <si>
    <t>МКОУ ООШ с.Крутое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</si>
  <si>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 МКОУ ООШ с.Крутое разрабатывает  график оценочных процедур.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 МКОУ ООШ с.Крутое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</si>
  <si>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t>с. Крутое Тавдинский р-н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</si>
</sst>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21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7" borderId="0" xfId="0" applyFont="1" applyFill="1" applyAlignment="1">
      <alignment horizontal="center" vertical="center" wrapText="1"/>
    </xf>
    <xf numFmtId="0" fontId="2" fillId="7" borderId="0" xfId="0" applyFont="1" applyFill="1"/>
    <xf numFmtId="0" fontId="4" fillId="7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4" xfId="0" applyFont="1" applyBorder="1"/>
    <xf numFmtId="0" fontId="0" fillId="0" borderId="14" xfId="0" applyBorder="1" applyAlignment="1"/>
    <xf numFmtId="0" fontId="19" fillId="0" borderId="0" xfId="0" applyFont="1"/>
    <xf numFmtId="0" fontId="23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4" xfId="0" applyFont="1" applyBorder="1" applyAlignment="1"/>
    <xf numFmtId="0" fontId="2" fillId="0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19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49" fontId="2" fillId="3" borderId="1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21" fillId="0" borderId="7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9" fillId="2" borderId="10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textRotation="90" wrapText="1"/>
    </xf>
    <xf numFmtId="0" fontId="4" fillId="7" borderId="3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49" fontId="19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22" workbookViewId="0">
      <selection activeCell="A3" sqref="A3"/>
    </sheetView>
  </sheetViews>
  <sheetFormatPr defaultRowHeight="15" x14ac:dyDescent="0.25"/>
  <cols>
    <col min="1" max="1" width="123.42578125" customWidth="1"/>
  </cols>
  <sheetData>
    <row r="1" spans="1:1" ht="20.25" x14ac:dyDescent="0.25">
      <c r="A1" s="9" t="s">
        <v>39</v>
      </c>
    </row>
    <row r="2" spans="1:1" ht="18.75" x14ac:dyDescent="0.25">
      <c r="A2" s="10"/>
    </row>
    <row r="3" spans="1:1" ht="138.75" customHeight="1" x14ac:dyDescent="0.25">
      <c r="A3" s="11" t="s">
        <v>88</v>
      </c>
    </row>
    <row r="4" spans="1:1" ht="243.75" x14ac:dyDescent="0.25">
      <c r="A4" s="11" t="s">
        <v>70</v>
      </c>
    </row>
    <row r="5" spans="1:1" ht="31.5" customHeight="1" x14ac:dyDescent="0.25">
      <c r="A5" s="11" t="s">
        <v>71</v>
      </c>
    </row>
    <row r="6" spans="1:1" ht="28.5" customHeight="1" x14ac:dyDescent="0.25">
      <c r="A6" s="12" t="s">
        <v>33</v>
      </c>
    </row>
    <row r="7" spans="1:1" ht="19.5" customHeight="1" x14ac:dyDescent="0.25">
      <c r="A7" s="12" t="s">
        <v>34</v>
      </c>
    </row>
    <row r="8" spans="1:1" s="14" customFormat="1" ht="26.25" customHeight="1" x14ac:dyDescent="0.25">
      <c r="A8" s="13" t="s">
        <v>58</v>
      </c>
    </row>
    <row r="9" spans="1:1" s="14" customFormat="1" ht="25.5" customHeight="1" x14ac:dyDescent="0.25">
      <c r="A9" s="13" t="s">
        <v>35</v>
      </c>
    </row>
    <row r="10" spans="1:1" s="14" customFormat="1" ht="39" customHeight="1" x14ac:dyDescent="0.25">
      <c r="A10" s="16" t="s">
        <v>45</v>
      </c>
    </row>
    <row r="11" spans="1:1" s="14" customFormat="1" ht="36.75" customHeight="1" x14ac:dyDescent="0.25">
      <c r="A11" s="16" t="s">
        <v>59</v>
      </c>
    </row>
    <row r="12" spans="1:1" s="14" customFormat="1" ht="18.75" x14ac:dyDescent="0.25">
      <c r="A12" s="13" t="s">
        <v>66</v>
      </c>
    </row>
    <row r="13" spans="1:1" s="14" customFormat="1" ht="18.75" x14ac:dyDescent="0.25">
      <c r="A13" s="15" t="s">
        <v>73</v>
      </c>
    </row>
    <row r="14" spans="1:1" s="14" customFormat="1" ht="18.75" x14ac:dyDescent="0.25">
      <c r="A14" s="16" t="s">
        <v>53</v>
      </c>
    </row>
    <row r="15" spans="1:1" s="14" customFormat="1" ht="18.75" x14ac:dyDescent="0.25">
      <c r="A15" s="13" t="s">
        <v>36</v>
      </c>
    </row>
    <row r="16" spans="1:1" s="14" customFormat="1" ht="18.75" x14ac:dyDescent="0.25">
      <c r="A16" s="16" t="s">
        <v>48</v>
      </c>
    </row>
    <row r="17" spans="1:1" s="14" customFormat="1" ht="18.75" x14ac:dyDescent="0.25">
      <c r="A17" s="13" t="s">
        <v>37</v>
      </c>
    </row>
    <row r="18" spans="1:1" s="14" customFormat="1" ht="37.5" x14ac:dyDescent="0.25">
      <c r="A18" s="16" t="s">
        <v>63</v>
      </c>
    </row>
    <row r="19" spans="1:1" s="14" customFormat="1" ht="18.75" x14ac:dyDescent="0.25">
      <c r="A19" s="15" t="s">
        <v>74</v>
      </c>
    </row>
    <row r="20" spans="1:1" s="14" customFormat="1" ht="37.5" x14ac:dyDescent="0.25">
      <c r="A20" s="16" t="s">
        <v>54</v>
      </c>
    </row>
    <row r="21" spans="1:1" s="14" customFormat="1" ht="37.5" x14ac:dyDescent="0.25">
      <c r="A21" s="13" t="s">
        <v>69</v>
      </c>
    </row>
    <row r="22" spans="1:1" s="14" customFormat="1" ht="112.5" x14ac:dyDescent="0.25">
      <c r="A22" s="15" t="s">
        <v>84</v>
      </c>
    </row>
    <row r="23" spans="1:1" s="14" customFormat="1" ht="37.5" x14ac:dyDescent="0.25">
      <c r="A23" s="28" t="s">
        <v>56</v>
      </c>
    </row>
    <row r="24" spans="1:1" s="14" customFormat="1" ht="75" x14ac:dyDescent="0.25">
      <c r="A24" s="15" t="s">
        <v>38</v>
      </c>
    </row>
    <row r="25" spans="1:1" s="14" customFormat="1" ht="93.75" x14ac:dyDescent="0.25">
      <c r="A25" s="15" t="s">
        <v>76</v>
      </c>
    </row>
    <row r="26" spans="1:1" s="14" customFormat="1" ht="93.75" x14ac:dyDescent="0.25">
      <c r="A26" s="15" t="s">
        <v>75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8"/>
  <sheetViews>
    <sheetView tabSelected="1" view="pageBreakPreview" topLeftCell="A136" zoomScale="89" zoomScaleNormal="85" zoomScaleSheetLayoutView="89" workbookViewId="0">
      <selection activeCell="E11" sqref="E11:G11"/>
    </sheetView>
  </sheetViews>
  <sheetFormatPr defaultRowHeight="12.75" x14ac:dyDescent="0.2"/>
  <cols>
    <col min="1" max="1" width="11.5703125" style="1" customWidth="1"/>
    <col min="2" max="2" width="17" style="1" customWidth="1"/>
    <col min="3" max="3" width="11.85546875" style="1" customWidth="1"/>
    <col min="4" max="4" width="9.42578125" style="1" customWidth="1"/>
    <col min="5" max="19" width="4.28515625" style="1" customWidth="1"/>
    <col min="20" max="20" width="4" style="1" customWidth="1"/>
    <col min="21" max="22" width="4.28515625" style="1" customWidth="1"/>
    <col min="23" max="23" width="6.7109375" style="1" customWidth="1"/>
    <col min="24" max="24" width="6" style="1" customWidth="1"/>
    <col min="25" max="25" width="7.42578125" style="1" customWidth="1"/>
    <col min="26" max="26" width="13" style="1" customWidth="1"/>
    <col min="27" max="16384" width="9.140625" style="1"/>
  </cols>
  <sheetData>
    <row r="1" spans="1:28" s="66" customFormat="1" ht="63" customHeight="1" x14ac:dyDescent="0.25">
      <c r="A1" s="26" t="s">
        <v>65</v>
      </c>
      <c r="B1" s="26"/>
      <c r="C1" s="73">
        <v>46020</v>
      </c>
      <c r="D1" s="26"/>
      <c r="M1" s="67"/>
      <c r="N1" s="67"/>
      <c r="V1" s="67"/>
      <c r="W1" s="67"/>
      <c r="X1" s="67"/>
      <c r="Y1" s="67"/>
    </row>
    <row r="2" spans="1:28" ht="21.75" customHeight="1" x14ac:dyDescent="0.4">
      <c r="A2" s="27" t="s">
        <v>42</v>
      </c>
      <c r="B2" s="25" t="s">
        <v>89</v>
      </c>
      <c r="C2" s="79"/>
      <c r="D2" s="27"/>
      <c r="E2" s="30"/>
      <c r="F2" s="30"/>
      <c r="G2" s="30"/>
      <c r="H2" s="18"/>
      <c r="I2" s="18"/>
      <c r="J2" s="18"/>
      <c r="K2" s="18"/>
      <c r="L2" s="18"/>
      <c r="M2" s="18"/>
      <c r="N2" s="30"/>
      <c r="O2" s="30"/>
      <c r="P2" s="30"/>
      <c r="Q2" s="30"/>
      <c r="R2" s="30"/>
      <c r="S2" s="29"/>
      <c r="T2" s="29"/>
      <c r="U2" s="29"/>
      <c r="V2" s="48"/>
      <c r="W2" s="53"/>
      <c r="X2" s="53"/>
      <c r="Y2" s="53"/>
      <c r="Z2" s="29"/>
      <c r="AA2" s="29"/>
      <c r="AB2" s="29"/>
    </row>
    <row r="3" spans="1:28" ht="40.5" customHeight="1" x14ac:dyDescent="0.25">
      <c r="A3" s="27" t="s">
        <v>49</v>
      </c>
      <c r="B3" s="41" t="s">
        <v>87</v>
      </c>
      <c r="C3" s="3"/>
      <c r="D3" s="27"/>
      <c r="E3" s="99"/>
      <c r="F3" s="99"/>
      <c r="G3" s="99"/>
      <c r="H3" s="114" t="s">
        <v>47</v>
      </c>
      <c r="I3" s="114"/>
      <c r="J3" s="114"/>
      <c r="K3" s="114"/>
      <c r="L3" s="115"/>
      <c r="M3" s="125" t="s">
        <v>79</v>
      </c>
      <c r="N3" s="126"/>
      <c r="O3" s="126"/>
      <c r="P3" s="126"/>
      <c r="Q3" s="126"/>
      <c r="R3" s="126"/>
      <c r="S3" s="126"/>
      <c r="T3" s="126"/>
      <c r="U3" s="126"/>
      <c r="V3" s="126"/>
      <c r="W3" s="49"/>
      <c r="X3" s="54"/>
      <c r="Y3" s="29"/>
      <c r="Z3" s="29"/>
      <c r="AA3" s="51"/>
      <c r="AB3" s="29"/>
    </row>
    <row r="4" spans="1:28" ht="22.5" customHeight="1" x14ac:dyDescent="0.2">
      <c r="A4" s="3"/>
      <c r="B4" s="124" t="s">
        <v>50</v>
      </c>
      <c r="C4" s="124"/>
      <c r="D4" s="3"/>
      <c r="E4" s="50"/>
      <c r="F4" s="50"/>
      <c r="G4" s="50"/>
      <c r="H4" s="116" t="s">
        <v>67</v>
      </c>
      <c r="I4" s="116"/>
      <c r="J4" s="116"/>
      <c r="K4" s="116"/>
      <c r="L4" s="116"/>
      <c r="M4" s="127"/>
      <c r="N4" s="128"/>
      <c r="O4" s="128"/>
      <c r="P4" s="128"/>
      <c r="Q4" s="128"/>
      <c r="R4" s="128"/>
      <c r="S4" s="128"/>
      <c r="T4" s="128"/>
      <c r="U4" s="128"/>
      <c r="V4" s="128"/>
      <c r="W4" s="77"/>
      <c r="AA4" s="51"/>
      <c r="AB4" s="29"/>
    </row>
    <row r="5" spans="1:28" ht="60.75" customHeight="1" x14ac:dyDescent="0.2">
      <c r="A5" s="59" t="s">
        <v>51</v>
      </c>
      <c r="B5" s="143">
        <v>255</v>
      </c>
      <c r="C5" s="31" t="s">
        <v>43</v>
      </c>
      <c r="D5" s="3"/>
      <c r="E5" s="100"/>
      <c r="F5" s="100"/>
      <c r="G5" s="101"/>
      <c r="H5" s="116"/>
      <c r="I5" s="116"/>
      <c r="J5" s="116"/>
      <c r="K5" s="116"/>
      <c r="L5" s="116"/>
      <c r="M5" s="129"/>
      <c r="N5" s="130"/>
      <c r="O5" s="130"/>
      <c r="P5" s="130"/>
      <c r="Q5" s="130"/>
      <c r="R5" s="130"/>
      <c r="S5" s="130"/>
      <c r="T5" s="130"/>
      <c r="U5" s="130"/>
      <c r="V5" s="130"/>
      <c r="W5" s="78"/>
      <c r="AA5" s="51"/>
      <c r="AB5" s="29"/>
    </row>
    <row r="6" spans="1:28" ht="35.25" customHeight="1" x14ac:dyDescent="0.2">
      <c r="A6" s="80" t="s">
        <v>52</v>
      </c>
      <c r="B6" s="81">
        <v>46020</v>
      </c>
      <c r="C6" s="31" t="s">
        <v>44</v>
      </c>
      <c r="D6" s="3"/>
      <c r="E6" s="100"/>
      <c r="F6" s="100"/>
      <c r="G6" s="100"/>
      <c r="H6" s="118" t="s">
        <v>68</v>
      </c>
      <c r="I6" s="118"/>
      <c r="J6" s="118"/>
      <c r="K6" s="118"/>
      <c r="L6" s="118"/>
      <c r="M6" s="61" t="s">
        <v>81</v>
      </c>
      <c r="N6" s="55"/>
      <c r="O6" s="55"/>
      <c r="P6" s="55"/>
      <c r="Q6" s="55"/>
      <c r="R6" s="48"/>
      <c r="AA6" s="29"/>
      <c r="AB6" s="29"/>
    </row>
    <row r="7" spans="1:28" ht="26.25" customHeight="1" x14ac:dyDescent="0.2">
      <c r="A7" s="131" t="s">
        <v>64</v>
      </c>
      <c r="B7" s="131"/>
      <c r="C7" s="132" t="s">
        <v>72</v>
      </c>
      <c r="D7" s="132"/>
      <c r="E7" s="100"/>
      <c r="F7" s="100"/>
      <c r="G7" s="100"/>
      <c r="I7" s="52"/>
      <c r="J7" s="29"/>
      <c r="L7" s="52"/>
      <c r="M7" s="63" t="s">
        <v>82</v>
      </c>
      <c r="N7" s="1" t="s">
        <v>83</v>
      </c>
      <c r="W7" s="47"/>
      <c r="X7" s="47"/>
      <c r="Y7" s="29"/>
    </row>
    <row r="8" spans="1:28" ht="22.5" customHeight="1" x14ac:dyDescent="0.25">
      <c r="A8" s="64"/>
      <c r="B8" s="64"/>
      <c r="C8" s="64"/>
      <c r="D8" s="65"/>
      <c r="H8" s="69"/>
      <c r="I8" s="29"/>
      <c r="J8" s="46"/>
      <c r="K8" s="46"/>
      <c r="L8" s="46"/>
      <c r="M8" s="60" t="s">
        <v>80</v>
      </c>
      <c r="N8" s="47"/>
      <c r="O8" s="47"/>
      <c r="P8" s="47"/>
      <c r="Q8" s="47"/>
      <c r="R8" s="47"/>
      <c r="S8" s="47"/>
      <c r="T8" s="47"/>
      <c r="U8" s="70"/>
      <c r="V8" s="62"/>
      <c r="W8" s="47"/>
      <c r="X8" s="47"/>
      <c r="Y8" s="48"/>
    </row>
    <row r="9" spans="1:28" s="38" customFormat="1" ht="27" customHeight="1" x14ac:dyDescent="0.2">
      <c r="A9" s="133"/>
      <c r="B9" s="133"/>
      <c r="C9" s="133"/>
      <c r="D9" s="133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57"/>
      <c r="Y9" s="57"/>
    </row>
    <row r="10" spans="1:28" s="2" customFormat="1" ht="111.75" customHeight="1" x14ac:dyDescent="0.2">
      <c r="A10" s="119" t="s">
        <v>9</v>
      </c>
      <c r="B10" s="119"/>
      <c r="C10" s="119"/>
      <c r="D10" s="119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13" t="s">
        <v>14</v>
      </c>
      <c r="X10" s="113" t="s">
        <v>16</v>
      </c>
      <c r="Y10" s="112" t="s">
        <v>15</v>
      </c>
    </row>
    <row r="11" spans="1:28" s="2" customFormat="1" ht="21.75" customHeight="1" x14ac:dyDescent="0.2">
      <c r="A11" s="92" t="s">
        <v>0</v>
      </c>
      <c r="B11" s="94"/>
      <c r="C11" s="137" t="s">
        <v>46</v>
      </c>
      <c r="D11" s="20" t="s">
        <v>12</v>
      </c>
      <c r="E11" s="102" t="s">
        <v>1</v>
      </c>
      <c r="F11" s="102"/>
      <c r="G11" s="102"/>
      <c r="H11" s="102" t="s">
        <v>2</v>
      </c>
      <c r="I11" s="102"/>
      <c r="J11" s="102"/>
      <c r="K11" s="102"/>
      <c r="L11" s="102" t="s">
        <v>3</v>
      </c>
      <c r="M11" s="102"/>
      <c r="N11" s="102"/>
      <c r="O11" s="102" t="s">
        <v>4</v>
      </c>
      <c r="P11" s="102"/>
      <c r="Q11" s="102"/>
      <c r="R11" s="102"/>
      <c r="S11" s="102"/>
      <c r="T11" s="102" t="s">
        <v>5</v>
      </c>
      <c r="U11" s="102"/>
      <c r="V11" s="102"/>
      <c r="W11" s="113"/>
      <c r="X11" s="113"/>
      <c r="Y11" s="112"/>
    </row>
    <row r="12" spans="1:28" s="6" customFormat="1" ht="11.25" customHeight="1" x14ac:dyDescent="0.2">
      <c r="A12" s="95"/>
      <c r="B12" s="97"/>
      <c r="C12" s="138"/>
      <c r="D12" s="20" t="s">
        <v>13</v>
      </c>
      <c r="E12" s="5">
        <v>17</v>
      </c>
      <c r="F12" s="5">
        <v>18</v>
      </c>
      <c r="G12" s="5">
        <v>19</v>
      </c>
      <c r="H12" s="5">
        <v>20</v>
      </c>
      <c r="I12" s="5">
        <v>21</v>
      </c>
      <c r="J12" s="5">
        <v>22</v>
      </c>
      <c r="K12" s="5">
        <v>23</v>
      </c>
      <c r="L12" s="5">
        <v>24</v>
      </c>
      <c r="M12" s="5">
        <v>25</v>
      </c>
      <c r="N12" s="5">
        <v>26</v>
      </c>
      <c r="O12" s="5">
        <v>27</v>
      </c>
      <c r="P12" s="5">
        <v>28</v>
      </c>
      <c r="Q12" s="5">
        <v>29</v>
      </c>
      <c r="R12" s="5">
        <v>30</v>
      </c>
      <c r="S12" s="5">
        <v>31</v>
      </c>
      <c r="T12" s="5">
        <v>32</v>
      </c>
      <c r="U12" s="5">
        <v>33</v>
      </c>
      <c r="V12" s="5">
        <v>34</v>
      </c>
      <c r="W12" s="113"/>
      <c r="X12" s="113"/>
      <c r="Y12" s="112"/>
    </row>
    <row r="13" spans="1:28" ht="12.75" customHeight="1" x14ac:dyDescent="0.2">
      <c r="A13" s="110" t="s">
        <v>19</v>
      </c>
      <c r="B13" s="85" t="s">
        <v>8</v>
      </c>
      <c r="C13" s="32">
        <v>2</v>
      </c>
      <c r="D13" s="39"/>
      <c r="E13" s="23"/>
      <c r="F13" s="23"/>
      <c r="G13" s="23"/>
      <c r="H13" s="76">
        <v>1</v>
      </c>
      <c r="I13" s="23"/>
      <c r="J13" s="23"/>
      <c r="K13" s="23"/>
      <c r="L13" s="23"/>
      <c r="M13" s="76">
        <v>1</v>
      </c>
      <c r="N13" s="23"/>
      <c r="O13" s="23"/>
      <c r="P13" s="23"/>
      <c r="Q13" s="23"/>
      <c r="R13" s="23"/>
      <c r="S13" s="23"/>
      <c r="T13" s="23"/>
      <c r="U13" s="23"/>
      <c r="V13" s="76">
        <v>1</v>
      </c>
      <c r="W13" s="33">
        <f t="shared" ref="W13:W21" si="0">COUNTA(E13:V13)</f>
        <v>3</v>
      </c>
      <c r="X13" s="3">
        <f>34*5</f>
        <v>170</v>
      </c>
      <c r="Y13" s="34">
        <f>W13/X13</f>
        <v>1.7647058823529412E-2</v>
      </c>
    </row>
    <row r="14" spans="1:28" x14ac:dyDescent="0.2">
      <c r="A14" s="111"/>
      <c r="B14" s="85" t="s">
        <v>6</v>
      </c>
      <c r="C14" s="32">
        <v>2</v>
      </c>
      <c r="D14" s="39"/>
      <c r="E14" s="23"/>
      <c r="F14" s="24"/>
      <c r="G14" s="24"/>
      <c r="H14" s="23"/>
      <c r="I14" s="76">
        <v>1</v>
      </c>
      <c r="J14" s="24"/>
      <c r="K14" s="24"/>
      <c r="L14" s="23"/>
      <c r="M14" s="24"/>
      <c r="N14" s="24"/>
      <c r="O14" s="23"/>
      <c r="P14" s="23"/>
      <c r="Q14" s="76">
        <v>1</v>
      </c>
      <c r="R14" s="24"/>
      <c r="S14" s="24"/>
      <c r="T14" s="23"/>
      <c r="U14" s="24"/>
      <c r="V14" s="76">
        <v>1</v>
      </c>
      <c r="W14" s="33">
        <f t="shared" si="0"/>
        <v>3</v>
      </c>
      <c r="X14" s="3">
        <f>34*4</f>
        <v>136</v>
      </c>
      <c r="Y14" s="34">
        <f t="shared" ref="Y14:Y21" si="1">W14/X14</f>
        <v>2.2058823529411766E-2</v>
      </c>
    </row>
    <row r="15" spans="1:28" ht="12.75" customHeight="1" x14ac:dyDescent="0.2">
      <c r="A15" s="111"/>
      <c r="B15" s="85" t="s">
        <v>10</v>
      </c>
      <c r="C15" s="32">
        <v>2</v>
      </c>
      <c r="D15" s="39"/>
      <c r="E15" s="23"/>
      <c r="F15" s="24"/>
      <c r="G15" s="24"/>
      <c r="H15" s="23"/>
      <c r="I15" s="24"/>
      <c r="J15" s="24"/>
      <c r="K15" s="24"/>
      <c r="L15" s="24"/>
      <c r="M15" s="24"/>
      <c r="N15" s="23"/>
      <c r="O15" s="23"/>
      <c r="P15" s="23"/>
      <c r="Q15" s="23"/>
      <c r="R15" s="36"/>
      <c r="S15" s="36"/>
      <c r="T15" s="36"/>
      <c r="U15" s="24"/>
      <c r="V15" s="24"/>
      <c r="W15" s="33">
        <f t="shared" si="0"/>
        <v>0</v>
      </c>
      <c r="X15" s="3">
        <f t="shared" ref="X15" si="2">34*4</f>
        <v>136</v>
      </c>
      <c r="Y15" s="34">
        <f t="shared" si="1"/>
        <v>0</v>
      </c>
    </row>
    <row r="16" spans="1:28" x14ac:dyDescent="0.2">
      <c r="A16" s="111"/>
      <c r="B16" s="85" t="s">
        <v>11</v>
      </c>
      <c r="C16" s="32">
        <v>2</v>
      </c>
      <c r="D16" s="39"/>
      <c r="E16" s="23"/>
      <c r="F16" s="24"/>
      <c r="G16" s="24"/>
      <c r="H16" s="23"/>
      <c r="I16" s="76">
        <v>1</v>
      </c>
      <c r="J16" s="24"/>
      <c r="K16" s="24"/>
      <c r="L16" s="24"/>
      <c r="M16" s="24"/>
      <c r="N16" s="76">
        <v>1</v>
      </c>
      <c r="O16" s="23"/>
      <c r="P16" s="23"/>
      <c r="Q16" s="36"/>
      <c r="R16" s="36"/>
      <c r="S16" s="36"/>
      <c r="T16" s="36"/>
      <c r="U16" s="24"/>
      <c r="V16" s="76">
        <v>1</v>
      </c>
      <c r="W16" s="33">
        <f t="shared" si="0"/>
        <v>3</v>
      </c>
      <c r="X16" s="3">
        <f>34*2</f>
        <v>68</v>
      </c>
      <c r="Y16" s="34">
        <f t="shared" si="1"/>
        <v>4.4117647058823532E-2</v>
      </c>
    </row>
    <row r="17" spans="1:25" ht="12.75" customHeight="1" x14ac:dyDescent="0.2">
      <c r="A17" s="111"/>
      <c r="B17" s="86" t="s">
        <v>86</v>
      </c>
      <c r="C17" s="32">
        <v>2</v>
      </c>
      <c r="D17" s="39"/>
      <c r="E17" s="23"/>
      <c r="F17" s="24"/>
      <c r="G17" s="24"/>
      <c r="H17" s="23"/>
      <c r="I17" s="24"/>
      <c r="J17" s="24"/>
      <c r="K17" s="76">
        <v>1</v>
      </c>
      <c r="L17" s="23"/>
      <c r="M17" s="24"/>
      <c r="N17" s="36"/>
      <c r="O17" s="23"/>
      <c r="P17" s="23"/>
      <c r="Q17" s="24"/>
      <c r="R17" s="24"/>
      <c r="S17" s="36"/>
      <c r="T17" s="23"/>
      <c r="U17" s="76">
        <v>1</v>
      </c>
      <c r="V17" s="24"/>
      <c r="W17" s="33">
        <f t="shared" si="0"/>
        <v>2</v>
      </c>
      <c r="X17" s="3">
        <f t="shared" ref="X17" si="3">34*2</f>
        <v>68</v>
      </c>
      <c r="Y17" s="34">
        <f t="shared" si="1"/>
        <v>2.9411764705882353E-2</v>
      </c>
    </row>
    <row r="18" spans="1:25" ht="12.75" customHeight="1" x14ac:dyDescent="0.2">
      <c r="A18" s="111"/>
      <c r="B18" s="85" t="s">
        <v>40</v>
      </c>
      <c r="C18" s="32">
        <v>2</v>
      </c>
      <c r="D18" s="39"/>
      <c r="E18" s="23"/>
      <c r="F18" s="24"/>
      <c r="G18" s="24"/>
      <c r="H18" s="23"/>
      <c r="I18" s="24"/>
      <c r="J18" s="24"/>
      <c r="K18" s="36"/>
      <c r="L18" s="23"/>
      <c r="M18" s="24"/>
      <c r="N18" s="24"/>
      <c r="O18" s="23"/>
      <c r="P18" s="23"/>
      <c r="Q18" s="24"/>
      <c r="R18" s="24"/>
      <c r="S18" s="24"/>
      <c r="T18" s="36"/>
      <c r="U18" s="24"/>
      <c r="V18" s="24"/>
      <c r="W18" s="33">
        <f t="shared" si="0"/>
        <v>0</v>
      </c>
      <c r="X18" s="3">
        <f>34*1</f>
        <v>34</v>
      </c>
      <c r="Y18" s="34">
        <f t="shared" si="1"/>
        <v>0</v>
      </c>
    </row>
    <row r="19" spans="1:25" s="2" customFormat="1" ht="12.75" customHeight="1" x14ac:dyDescent="0.2">
      <c r="A19" s="111"/>
      <c r="B19" s="85" t="s">
        <v>41</v>
      </c>
      <c r="C19" s="32">
        <v>2</v>
      </c>
      <c r="D19" s="35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33">
        <f t="shared" si="0"/>
        <v>0</v>
      </c>
      <c r="X19" s="3">
        <f t="shared" ref="X19:X20" si="4">34*1</f>
        <v>34</v>
      </c>
      <c r="Y19" s="34">
        <f t="shared" si="1"/>
        <v>0</v>
      </c>
    </row>
    <row r="20" spans="1:25" x14ac:dyDescent="0.2">
      <c r="A20" s="111"/>
      <c r="B20" s="85" t="s">
        <v>78</v>
      </c>
      <c r="C20" s="32">
        <v>2</v>
      </c>
      <c r="D20" s="39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33">
        <f t="shared" si="0"/>
        <v>0</v>
      </c>
      <c r="X20" s="3">
        <f t="shared" si="4"/>
        <v>34</v>
      </c>
      <c r="Y20" s="34">
        <f t="shared" si="1"/>
        <v>0</v>
      </c>
    </row>
    <row r="21" spans="1:25" ht="12.75" customHeight="1" x14ac:dyDescent="0.2">
      <c r="A21" s="111"/>
      <c r="B21" s="88" t="s">
        <v>55</v>
      </c>
      <c r="C21" s="32">
        <v>2</v>
      </c>
      <c r="D21" s="39"/>
      <c r="E21" s="23"/>
      <c r="F21" s="24"/>
      <c r="G21" s="24"/>
      <c r="H21" s="23"/>
      <c r="I21" s="24"/>
      <c r="J21" s="24"/>
      <c r="K21" s="24"/>
      <c r="L21" s="36"/>
      <c r="M21" s="36"/>
      <c r="N21" s="36"/>
      <c r="O21" s="23"/>
      <c r="P21" s="23"/>
      <c r="Q21" s="24"/>
      <c r="R21" s="24"/>
      <c r="S21" s="24"/>
      <c r="T21" s="23"/>
      <c r="U21" s="24"/>
      <c r="V21" s="24"/>
      <c r="W21" s="33">
        <f t="shared" si="0"/>
        <v>0</v>
      </c>
      <c r="X21" s="3">
        <f>34*2</f>
        <v>68</v>
      </c>
      <c r="Y21" s="34">
        <f t="shared" si="1"/>
        <v>0</v>
      </c>
    </row>
    <row r="22" spans="1:25" s="38" customFormat="1" ht="27" customHeight="1" x14ac:dyDescent="0.2">
      <c r="A22" s="57"/>
      <c r="B22" s="58"/>
      <c r="C22" s="58"/>
      <c r="D22" s="58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7"/>
      <c r="X22" s="57"/>
      <c r="Y22" s="57"/>
    </row>
    <row r="23" spans="1:25" s="38" customFormat="1" ht="114" customHeight="1" x14ac:dyDescent="0.2">
      <c r="A23" s="122" t="s">
        <v>17</v>
      </c>
      <c r="B23" s="122"/>
      <c r="C23" s="122"/>
      <c r="D23" s="122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13" t="s">
        <v>14</v>
      </c>
      <c r="X23" s="113" t="s">
        <v>16</v>
      </c>
      <c r="Y23" s="112" t="s">
        <v>15</v>
      </c>
    </row>
    <row r="24" spans="1:25" s="2" customFormat="1" ht="12.75" customHeight="1" x14ac:dyDescent="0.2">
      <c r="A24" s="92" t="s">
        <v>0</v>
      </c>
      <c r="B24" s="94"/>
      <c r="C24" s="137" t="s">
        <v>46</v>
      </c>
      <c r="D24" s="20" t="s">
        <v>12</v>
      </c>
      <c r="E24" s="102" t="s">
        <v>1</v>
      </c>
      <c r="F24" s="102"/>
      <c r="G24" s="102"/>
      <c r="H24" s="102" t="s">
        <v>2</v>
      </c>
      <c r="I24" s="102"/>
      <c r="J24" s="102"/>
      <c r="K24" s="102"/>
      <c r="L24" s="102" t="s">
        <v>3</v>
      </c>
      <c r="M24" s="102"/>
      <c r="N24" s="102"/>
      <c r="O24" s="102" t="s">
        <v>4</v>
      </c>
      <c r="P24" s="102"/>
      <c r="Q24" s="102"/>
      <c r="R24" s="102"/>
      <c r="S24" s="102"/>
      <c r="T24" s="102" t="s">
        <v>5</v>
      </c>
      <c r="U24" s="102"/>
      <c r="V24" s="102"/>
      <c r="W24" s="113"/>
      <c r="X24" s="113"/>
      <c r="Y24" s="112"/>
    </row>
    <row r="25" spans="1:25" s="2" customFormat="1" ht="16.5" customHeight="1" x14ac:dyDescent="0.2">
      <c r="A25" s="95"/>
      <c r="B25" s="97"/>
      <c r="C25" s="138"/>
      <c r="D25" s="20" t="s">
        <v>13</v>
      </c>
      <c r="E25" s="5">
        <v>17</v>
      </c>
      <c r="F25" s="5">
        <v>18</v>
      </c>
      <c r="G25" s="5">
        <v>19</v>
      </c>
      <c r="H25" s="5">
        <v>20</v>
      </c>
      <c r="I25" s="5">
        <v>21</v>
      </c>
      <c r="J25" s="5">
        <v>22</v>
      </c>
      <c r="K25" s="5">
        <v>23</v>
      </c>
      <c r="L25" s="5">
        <v>24</v>
      </c>
      <c r="M25" s="5">
        <v>25</v>
      </c>
      <c r="N25" s="5">
        <v>26</v>
      </c>
      <c r="O25" s="5">
        <v>27</v>
      </c>
      <c r="P25" s="5">
        <v>28</v>
      </c>
      <c r="Q25" s="5">
        <v>29</v>
      </c>
      <c r="R25" s="5">
        <v>30</v>
      </c>
      <c r="S25" s="5">
        <v>31</v>
      </c>
      <c r="T25" s="5">
        <v>32</v>
      </c>
      <c r="U25" s="5">
        <v>33</v>
      </c>
      <c r="V25" s="5">
        <v>34</v>
      </c>
      <c r="W25" s="113"/>
      <c r="X25" s="113"/>
      <c r="Y25" s="112"/>
    </row>
    <row r="26" spans="1:25" s="6" customFormat="1" ht="12" customHeight="1" x14ac:dyDescent="0.2">
      <c r="A26" s="110" t="s">
        <v>19</v>
      </c>
      <c r="B26" s="75" t="s">
        <v>8</v>
      </c>
      <c r="C26" s="32">
        <v>3</v>
      </c>
      <c r="D26" s="39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76">
        <v>1</v>
      </c>
      <c r="W26" s="33">
        <f t="shared" ref="W26:W34" si="5">COUNTA(E26:V26)</f>
        <v>1</v>
      </c>
      <c r="X26" s="3">
        <f>34*5</f>
        <v>170</v>
      </c>
      <c r="Y26" s="34">
        <f>W26/X26</f>
        <v>5.8823529411764705E-3</v>
      </c>
    </row>
    <row r="27" spans="1:25" s="6" customFormat="1" ht="15" customHeight="1" x14ac:dyDescent="0.2">
      <c r="A27" s="111"/>
      <c r="B27" s="75" t="s">
        <v>6</v>
      </c>
      <c r="C27" s="32">
        <v>3</v>
      </c>
      <c r="D27" s="39"/>
      <c r="E27" s="23"/>
      <c r="F27" s="24"/>
      <c r="G27" s="24"/>
      <c r="H27" s="23"/>
      <c r="I27" s="76">
        <v>1</v>
      </c>
      <c r="J27" s="24"/>
      <c r="K27" s="24"/>
      <c r="L27" s="23"/>
      <c r="M27" s="24"/>
      <c r="N27" s="76">
        <v>1</v>
      </c>
      <c r="O27" s="23"/>
      <c r="P27" s="23"/>
      <c r="Q27" s="24"/>
      <c r="R27" s="76">
        <v>1</v>
      </c>
      <c r="S27" s="24"/>
      <c r="T27" s="23"/>
      <c r="U27" s="24"/>
      <c r="V27" s="76">
        <v>1</v>
      </c>
      <c r="W27" s="33">
        <f t="shared" si="5"/>
        <v>4</v>
      </c>
      <c r="X27" s="3">
        <f>34*4</f>
        <v>136</v>
      </c>
      <c r="Y27" s="34">
        <f t="shared" ref="Y27:Y34" si="6">W27/X27</f>
        <v>2.9411764705882353E-2</v>
      </c>
    </row>
    <row r="28" spans="1:25" s="6" customFormat="1" ht="27.75" customHeight="1" x14ac:dyDescent="0.2">
      <c r="A28" s="111"/>
      <c r="B28" s="75" t="s">
        <v>10</v>
      </c>
      <c r="C28" s="32">
        <v>3</v>
      </c>
      <c r="D28" s="39"/>
      <c r="E28" s="23"/>
      <c r="F28" s="24"/>
      <c r="G28" s="24"/>
      <c r="H28" s="23"/>
      <c r="I28" s="24"/>
      <c r="J28" s="24"/>
      <c r="K28" s="24"/>
      <c r="L28" s="24"/>
      <c r="M28" s="76">
        <v>1</v>
      </c>
      <c r="N28" s="23"/>
      <c r="O28" s="23"/>
      <c r="P28" s="23"/>
      <c r="Q28" s="23"/>
      <c r="R28" s="36"/>
      <c r="S28" s="76">
        <v>1</v>
      </c>
      <c r="T28" s="36"/>
      <c r="U28" s="24"/>
      <c r="V28" s="24"/>
      <c r="W28" s="33">
        <f t="shared" si="5"/>
        <v>2</v>
      </c>
      <c r="X28" s="3">
        <f t="shared" ref="X28" si="7">34*4</f>
        <v>136</v>
      </c>
      <c r="Y28" s="34">
        <f t="shared" si="6"/>
        <v>1.4705882352941176E-2</v>
      </c>
    </row>
    <row r="29" spans="1:25" ht="12.75" customHeight="1" x14ac:dyDescent="0.2">
      <c r="A29" s="111"/>
      <c r="B29" s="75" t="s">
        <v>11</v>
      </c>
      <c r="C29" s="32">
        <v>3</v>
      </c>
      <c r="D29" s="39"/>
      <c r="E29" s="23"/>
      <c r="F29" s="24"/>
      <c r="G29" s="24"/>
      <c r="H29" s="23"/>
      <c r="I29" s="76">
        <v>1</v>
      </c>
      <c r="J29" s="24"/>
      <c r="K29" s="24"/>
      <c r="L29" s="24"/>
      <c r="M29" s="24"/>
      <c r="N29" s="24"/>
      <c r="O29" s="23"/>
      <c r="P29" s="23"/>
      <c r="Q29" s="36"/>
      <c r="R29" s="36"/>
      <c r="S29" s="36"/>
      <c r="T29" s="36"/>
      <c r="U29" s="24"/>
      <c r="V29" s="76">
        <v>1</v>
      </c>
      <c r="W29" s="33">
        <f t="shared" si="5"/>
        <v>2</v>
      </c>
      <c r="X29" s="3">
        <f>34*2</f>
        <v>68</v>
      </c>
      <c r="Y29" s="34">
        <f t="shared" si="6"/>
        <v>2.9411764705882353E-2</v>
      </c>
    </row>
    <row r="30" spans="1:25" ht="12.75" customHeight="1" x14ac:dyDescent="0.2">
      <c r="A30" s="111"/>
      <c r="B30" s="82" t="s">
        <v>86</v>
      </c>
      <c r="C30" s="32">
        <v>3</v>
      </c>
      <c r="D30" s="39"/>
      <c r="E30" s="23"/>
      <c r="F30" s="24"/>
      <c r="G30" s="76">
        <v>1</v>
      </c>
      <c r="H30" s="23"/>
      <c r="I30" s="24"/>
      <c r="J30" s="24"/>
      <c r="K30" s="24"/>
      <c r="L30" s="23"/>
      <c r="M30" s="24"/>
      <c r="N30" s="36"/>
      <c r="O30" s="76">
        <v>1</v>
      </c>
      <c r="P30" s="23"/>
      <c r="Q30" s="24"/>
      <c r="R30" s="24"/>
      <c r="S30" s="36"/>
      <c r="T30" s="23"/>
      <c r="U30" s="76">
        <v>1</v>
      </c>
      <c r="V30" s="24"/>
      <c r="W30" s="33">
        <f t="shared" si="5"/>
        <v>3</v>
      </c>
      <c r="X30" s="3">
        <f t="shared" ref="X30" si="8">34*2</f>
        <v>68</v>
      </c>
      <c r="Y30" s="34">
        <f t="shared" si="6"/>
        <v>4.4117647058823532E-2</v>
      </c>
    </row>
    <row r="31" spans="1:25" ht="12.75" customHeight="1" x14ac:dyDescent="0.2">
      <c r="A31" s="111"/>
      <c r="B31" s="75" t="s">
        <v>40</v>
      </c>
      <c r="C31" s="32">
        <v>3</v>
      </c>
      <c r="D31" s="39"/>
      <c r="E31" s="23"/>
      <c r="F31" s="24"/>
      <c r="G31" s="24"/>
      <c r="H31" s="23"/>
      <c r="I31" s="24"/>
      <c r="J31" s="24"/>
      <c r="K31" s="36"/>
      <c r="L31" s="23"/>
      <c r="M31" s="24"/>
      <c r="N31" s="24"/>
      <c r="O31" s="23"/>
      <c r="P31" s="23"/>
      <c r="Q31" s="24"/>
      <c r="R31" s="24"/>
      <c r="S31" s="24"/>
      <c r="T31" s="36"/>
      <c r="U31" s="24"/>
      <c r="V31" s="24"/>
      <c r="W31" s="33">
        <f t="shared" si="5"/>
        <v>0</v>
      </c>
      <c r="X31" s="3">
        <f>34*1</f>
        <v>34</v>
      </c>
      <c r="Y31" s="34">
        <f t="shared" si="6"/>
        <v>0</v>
      </c>
    </row>
    <row r="32" spans="1:25" ht="12.75" customHeight="1" x14ac:dyDescent="0.2">
      <c r="A32" s="111"/>
      <c r="B32" s="75" t="s">
        <v>41</v>
      </c>
      <c r="C32" s="32">
        <v>3</v>
      </c>
      <c r="D32" s="35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33">
        <f t="shared" si="5"/>
        <v>0</v>
      </c>
      <c r="X32" s="3">
        <f t="shared" ref="X32:X33" si="9">34*1</f>
        <v>34</v>
      </c>
      <c r="Y32" s="34">
        <f t="shared" si="6"/>
        <v>0</v>
      </c>
    </row>
    <row r="33" spans="1:25" s="2" customFormat="1" ht="15" customHeight="1" x14ac:dyDescent="0.2">
      <c r="A33" s="111"/>
      <c r="B33" s="75" t="s">
        <v>78</v>
      </c>
      <c r="C33" s="32">
        <v>3</v>
      </c>
      <c r="D33" s="39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33">
        <f t="shared" si="5"/>
        <v>0</v>
      </c>
      <c r="X33" s="3">
        <f t="shared" si="9"/>
        <v>34</v>
      </c>
      <c r="Y33" s="34">
        <f t="shared" si="6"/>
        <v>0</v>
      </c>
    </row>
    <row r="34" spans="1:25" s="6" customFormat="1" ht="26.25" customHeight="1" x14ac:dyDescent="0.2">
      <c r="A34" s="111"/>
      <c r="B34" s="74" t="s">
        <v>55</v>
      </c>
      <c r="C34" s="32">
        <v>3</v>
      </c>
      <c r="D34" s="39"/>
      <c r="E34" s="23"/>
      <c r="F34" s="24"/>
      <c r="G34" s="24"/>
      <c r="H34" s="23"/>
      <c r="I34" s="24"/>
      <c r="J34" s="24"/>
      <c r="K34" s="24"/>
      <c r="L34" s="36"/>
      <c r="M34" s="36"/>
      <c r="N34" s="36"/>
      <c r="O34" s="23"/>
      <c r="P34" s="23"/>
      <c r="Q34" s="24"/>
      <c r="R34" s="24"/>
      <c r="S34" s="24"/>
      <c r="T34" s="23"/>
      <c r="U34" s="24"/>
      <c r="V34" s="24"/>
      <c r="W34" s="33">
        <f t="shared" si="5"/>
        <v>0</v>
      </c>
      <c r="X34" s="3">
        <f>34*2</f>
        <v>68</v>
      </c>
      <c r="Y34" s="34">
        <f t="shared" si="6"/>
        <v>0</v>
      </c>
    </row>
    <row r="35" spans="1:25" s="6" customFormat="1" ht="20.25" customHeight="1" x14ac:dyDescent="0.2">
      <c r="A35" s="57"/>
      <c r="B35" s="58"/>
      <c r="C35" s="58"/>
      <c r="D35" s="58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7"/>
      <c r="X35" s="57"/>
      <c r="Y35" s="57"/>
    </row>
    <row r="36" spans="1:25" s="40" customFormat="1" ht="123" customHeight="1" x14ac:dyDescent="0.2">
      <c r="A36" s="122" t="s">
        <v>18</v>
      </c>
      <c r="B36" s="122"/>
      <c r="C36" s="122"/>
      <c r="D36" s="122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13" t="s">
        <v>14</v>
      </c>
      <c r="X36" s="113" t="s">
        <v>16</v>
      </c>
      <c r="Y36" s="112" t="s">
        <v>15</v>
      </c>
    </row>
    <row r="37" spans="1:25" s="40" customFormat="1" ht="12.75" customHeight="1" x14ac:dyDescent="0.2">
      <c r="A37" s="92" t="s">
        <v>0</v>
      </c>
      <c r="B37" s="94"/>
      <c r="C37" s="137" t="s">
        <v>46</v>
      </c>
      <c r="D37" s="20" t="s">
        <v>12</v>
      </c>
      <c r="E37" s="102" t="s">
        <v>1</v>
      </c>
      <c r="F37" s="102"/>
      <c r="G37" s="102"/>
      <c r="H37" s="102" t="s">
        <v>2</v>
      </c>
      <c r="I37" s="102"/>
      <c r="J37" s="102"/>
      <c r="K37" s="102"/>
      <c r="L37" s="102" t="s">
        <v>3</v>
      </c>
      <c r="M37" s="102"/>
      <c r="N37" s="102"/>
      <c r="O37" s="102" t="s">
        <v>4</v>
      </c>
      <c r="P37" s="102"/>
      <c r="Q37" s="102"/>
      <c r="R37" s="102"/>
      <c r="S37" s="102"/>
      <c r="T37" s="102" t="s">
        <v>5</v>
      </c>
      <c r="U37" s="102"/>
      <c r="V37" s="102"/>
      <c r="W37" s="113"/>
      <c r="X37" s="113"/>
      <c r="Y37" s="112"/>
    </row>
    <row r="38" spans="1:25" s="40" customFormat="1" x14ac:dyDescent="0.2">
      <c r="A38" s="95"/>
      <c r="B38" s="97"/>
      <c r="C38" s="138"/>
      <c r="D38" s="20" t="s">
        <v>13</v>
      </c>
      <c r="E38" s="5">
        <v>17</v>
      </c>
      <c r="F38" s="5">
        <v>18</v>
      </c>
      <c r="G38" s="5">
        <v>19</v>
      </c>
      <c r="H38" s="5">
        <v>20</v>
      </c>
      <c r="I38" s="5">
        <v>21</v>
      </c>
      <c r="J38" s="5">
        <v>22</v>
      </c>
      <c r="K38" s="5">
        <v>23</v>
      </c>
      <c r="L38" s="5">
        <v>24</v>
      </c>
      <c r="M38" s="5">
        <v>25</v>
      </c>
      <c r="N38" s="5">
        <v>26</v>
      </c>
      <c r="O38" s="5">
        <v>27</v>
      </c>
      <c r="P38" s="5">
        <v>28</v>
      </c>
      <c r="Q38" s="5">
        <v>29</v>
      </c>
      <c r="R38" s="5">
        <v>30</v>
      </c>
      <c r="S38" s="5">
        <v>31</v>
      </c>
      <c r="T38" s="5">
        <v>32</v>
      </c>
      <c r="U38" s="5">
        <v>33</v>
      </c>
      <c r="V38" s="5">
        <v>34</v>
      </c>
      <c r="W38" s="113"/>
      <c r="X38" s="113"/>
      <c r="Y38" s="112"/>
    </row>
    <row r="39" spans="1:25" ht="12.75" customHeight="1" x14ac:dyDescent="0.2">
      <c r="A39" s="98" t="s">
        <v>19</v>
      </c>
      <c r="B39" s="85" t="s">
        <v>8</v>
      </c>
      <c r="C39" s="32">
        <v>4</v>
      </c>
      <c r="D39" s="22"/>
      <c r="E39" s="24"/>
      <c r="F39" s="24"/>
      <c r="H39" s="76">
        <v>1</v>
      </c>
      <c r="I39" s="24"/>
      <c r="J39" s="24"/>
      <c r="L39" s="76">
        <v>1</v>
      </c>
      <c r="M39" s="24"/>
      <c r="N39" s="24"/>
      <c r="O39" s="24"/>
      <c r="P39" s="3"/>
      <c r="Q39" s="3"/>
      <c r="R39" s="83">
        <v>1</v>
      </c>
      <c r="S39" s="24"/>
      <c r="T39" s="24"/>
      <c r="U39" s="24"/>
      <c r="V39" s="24"/>
      <c r="W39" s="7">
        <f t="shared" ref="W39:W48" si="10">SUM(E39:V39)</f>
        <v>3</v>
      </c>
      <c r="X39" s="42">
        <f>34*5</f>
        <v>170</v>
      </c>
      <c r="Y39" s="8">
        <f t="shared" ref="Y39:Y48" si="11">W39/X39</f>
        <v>1.7647058823529412E-2</v>
      </c>
    </row>
    <row r="40" spans="1:25" ht="12.75" customHeight="1" x14ac:dyDescent="0.25">
      <c r="A40" s="98"/>
      <c r="B40" s="85" t="s">
        <v>6</v>
      </c>
      <c r="C40" s="21">
        <v>4</v>
      </c>
      <c r="D40" s="22"/>
      <c r="E40" s="24"/>
      <c r="F40" s="24"/>
      <c r="G40" s="24"/>
      <c r="H40" s="24"/>
      <c r="I40" s="24"/>
      <c r="J40" s="24"/>
      <c r="K40" s="76">
        <v>1</v>
      </c>
      <c r="L40" s="24"/>
      <c r="M40" s="24"/>
      <c r="N40" s="24"/>
      <c r="O40" s="24"/>
      <c r="P40" s="24"/>
      <c r="Q40" s="3"/>
      <c r="R40" s="83">
        <v>1</v>
      </c>
      <c r="S40" s="87"/>
      <c r="T40" s="24"/>
      <c r="U40" s="24"/>
      <c r="V40" s="24"/>
      <c r="W40" s="7">
        <f t="shared" si="10"/>
        <v>2</v>
      </c>
      <c r="X40" s="42">
        <f>34*4</f>
        <v>136</v>
      </c>
      <c r="Y40" s="8">
        <f t="shared" si="11"/>
        <v>1.4705882352941176E-2</v>
      </c>
    </row>
    <row r="41" spans="1:25" ht="12.75" customHeight="1" x14ac:dyDescent="0.2">
      <c r="A41" s="98"/>
      <c r="B41" s="85" t="s">
        <v>10</v>
      </c>
      <c r="C41" s="21">
        <v>4</v>
      </c>
      <c r="D41" s="22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7">
        <f t="shared" si="10"/>
        <v>0</v>
      </c>
      <c r="X41" s="42">
        <f>34*4</f>
        <v>136</v>
      </c>
      <c r="Y41" s="8">
        <f t="shared" si="11"/>
        <v>0</v>
      </c>
    </row>
    <row r="42" spans="1:25" ht="12.75" customHeight="1" x14ac:dyDescent="0.2">
      <c r="A42" s="98"/>
      <c r="B42" s="84" t="s">
        <v>11</v>
      </c>
      <c r="C42" s="32">
        <v>4</v>
      </c>
      <c r="D42" s="22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37"/>
      <c r="T42" s="60">
        <v>1</v>
      </c>
      <c r="U42" s="24"/>
      <c r="V42" s="24"/>
      <c r="W42" s="7">
        <f t="shared" si="10"/>
        <v>1</v>
      </c>
      <c r="X42" s="42">
        <f>34*2</f>
        <v>68</v>
      </c>
      <c r="Y42" s="8">
        <f t="shared" si="11"/>
        <v>1.4705882352941176E-2</v>
      </c>
    </row>
    <row r="43" spans="1:25" ht="12.75" customHeight="1" x14ac:dyDescent="0.2">
      <c r="A43" s="98"/>
      <c r="B43" s="84" t="s">
        <v>86</v>
      </c>
      <c r="C43" s="32">
        <v>4</v>
      </c>
      <c r="D43" s="19"/>
      <c r="E43" s="24"/>
      <c r="F43" s="24"/>
      <c r="G43" s="24"/>
      <c r="H43" s="24"/>
      <c r="I43" s="24"/>
      <c r="J43" s="24"/>
      <c r="K43" s="24"/>
      <c r="L43" s="24"/>
      <c r="M43" s="24"/>
      <c r="N43" s="76">
        <v>1</v>
      </c>
      <c r="O43" s="24"/>
      <c r="P43" s="24"/>
      <c r="Q43" s="24"/>
      <c r="R43" s="24"/>
      <c r="S43" s="37"/>
      <c r="T43" s="37"/>
      <c r="U43" s="24"/>
      <c r="V43" s="24"/>
      <c r="W43" s="7">
        <f t="shared" si="10"/>
        <v>1</v>
      </c>
      <c r="X43" s="42">
        <f>34*2</f>
        <v>68</v>
      </c>
      <c r="Y43" s="8">
        <f t="shared" si="11"/>
        <v>1.4705882352941176E-2</v>
      </c>
    </row>
    <row r="44" spans="1:25" ht="12.75" customHeight="1" x14ac:dyDescent="0.2">
      <c r="A44" s="98"/>
      <c r="B44" s="84" t="s">
        <v>85</v>
      </c>
      <c r="C44" s="32">
        <v>4</v>
      </c>
      <c r="D44" s="22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36"/>
      <c r="U44" s="24"/>
      <c r="V44" s="24"/>
      <c r="W44" s="7">
        <f t="shared" si="10"/>
        <v>0</v>
      </c>
      <c r="X44" s="3">
        <f>34*1</f>
        <v>34</v>
      </c>
      <c r="Y44" s="8">
        <f t="shared" si="11"/>
        <v>0</v>
      </c>
    </row>
    <row r="45" spans="1:25" ht="12.75" customHeight="1" x14ac:dyDescent="0.2">
      <c r="A45" s="98"/>
      <c r="B45" s="84" t="s">
        <v>40</v>
      </c>
      <c r="C45" s="32">
        <v>4</v>
      </c>
      <c r="D45" s="19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36"/>
      <c r="T45" s="24"/>
      <c r="U45" s="24"/>
      <c r="V45" s="24"/>
      <c r="W45" s="7">
        <f t="shared" si="10"/>
        <v>0</v>
      </c>
      <c r="X45" s="3">
        <f t="shared" ref="X45:X47" si="12">34*1</f>
        <v>34</v>
      </c>
      <c r="Y45" s="8">
        <f t="shared" si="11"/>
        <v>0</v>
      </c>
    </row>
    <row r="46" spans="1:25" ht="12.75" customHeight="1" x14ac:dyDescent="0.2">
      <c r="A46" s="98"/>
      <c r="B46" s="85" t="s">
        <v>41</v>
      </c>
      <c r="C46" s="32">
        <v>4</v>
      </c>
      <c r="D46" s="19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36"/>
      <c r="T46" s="24"/>
      <c r="U46" s="24"/>
      <c r="V46" s="24"/>
      <c r="W46" s="7">
        <f t="shared" si="10"/>
        <v>0</v>
      </c>
      <c r="X46" s="3">
        <f t="shared" si="12"/>
        <v>34</v>
      </c>
      <c r="Y46" s="8">
        <f t="shared" si="11"/>
        <v>0</v>
      </c>
    </row>
    <row r="47" spans="1:25" ht="12.75" customHeight="1" x14ac:dyDescent="0.2">
      <c r="A47" s="98"/>
      <c r="B47" s="85" t="s">
        <v>78</v>
      </c>
      <c r="C47" s="32">
        <v>4</v>
      </c>
      <c r="D47" s="19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36"/>
      <c r="T47" s="24"/>
      <c r="U47" s="24"/>
      <c r="V47" s="24"/>
      <c r="W47" s="7">
        <f t="shared" si="10"/>
        <v>0</v>
      </c>
      <c r="X47" s="3">
        <f t="shared" si="12"/>
        <v>34</v>
      </c>
      <c r="Y47" s="8">
        <f t="shared" si="11"/>
        <v>0</v>
      </c>
    </row>
    <row r="48" spans="1:25" ht="12.75" customHeight="1" x14ac:dyDescent="0.2">
      <c r="A48" s="98"/>
      <c r="B48" s="88" t="s">
        <v>55</v>
      </c>
      <c r="C48" s="32">
        <v>4</v>
      </c>
      <c r="D48" s="22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36"/>
      <c r="S48" s="36"/>
      <c r="T48" s="37"/>
      <c r="U48" s="24"/>
      <c r="V48" s="24"/>
      <c r="W48" s="7">
        <f t="shared" si="10"/>
        <v>0</v>
      </c>
      <c r="X48" s="42">
        <f t="shared" ref="X48" si="13">34*2</f>
        <v>68</v>
      </c>
      <c r="Y48" s="8">
        <f t="shared" si="11"/>
        <v>0</v>
      </c>
    </row>
    <row r="49" spans="1:25" ht="27" customHeight="1" x14ac:dyDescent="0.2">
      <c r="A49" s="57"/>
      <c r="B49" s="58"/>
      <c r="C49" s="58"/>
      <c r="D49" s="58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7"/>
      <c r="X49" s="57"/>
      <c r="Y49" s="57"/>
    </row>
    <row r="50" spans="1:25" s="38" customFormat="1" ht="90.75" customHeight="1" x14ac:dyDescent="0.2">
      <c r="A50" s="122" t="s">
        <v>20</v>
      </c>
      <c r="B50" s="122"/>
      <c r="C50" s="122"/>
      <c r="D50" s="122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3" t="s">
        <v>14</v>
      </c>
      <c r="X50" s="113" t="s">
        <v>16</v>
      </c>
      <c r="Y50" s="112" t="s">
        <v>15</v>
      </c>
    </row>
    <row r="51" spans="1:25" s="38" customFormat="1" ht="21" customHeight="1" x14ac:dyDescent="0.2">
      <c r="A51" s="102" t="s">
        <v>0</v>
      </c>
      <c r="B51" s="102"/>
      <c r="C51" s="102"/>
      <c r="D51" s="20" t="s">
        <v>12</v>
      </c>
      <c r="E51" s="102" t="s">
        <v>1</v>
      </c>
      <c r="F51" s="102"/>
      <c r="G51" s="102"/>
      <c r="H51" s="102" t="s">
        <v>2</v>
      </c>
      <c r="I51" s="102"/>
      <c r="J51" s="102"/>
      <c r="K51" s="102"/>
      <c r="L51" s="102" t="s">
        <v>3</v>
      </c>
      <c r="M51" s="102"/>
      <c r="N51" s="102"/>
      <c r="O51" s="102" t="s">
        <v>4</v>
      </c>
      <c r="P51" s="102"/>
      <c r="Q51" s="102"/>
      <c r="R51" s="102"/>
      <c r="S51" s="102"/>
      <c r="T51" s="102" t="s">
        <v>5</v>
      </c>
      <c r="U51" s="102"/>
      <c r="V51" s="102"/>
      <c r="W51" s="113"/>
      <c r="X51" s="113"/>
      <c r="Y51" s="112"/>
    </row>
    <row r="52" spans="1:25" s="38" customFormat="1" ht="15" customHeight="1" x14ac:dyDescent="0.2">
      <c r="A52" s="102"/>
      <c r="B52" s="102"/>
      <c r="C52" s="102"/>
      <c r="D52" s="20" t="s">
        <v>13</v>
      </c>
      <c r="E52" s="5">
        <v>17</v>
      </c>
      <c r="F52" s="5">
        <v>18</v>
      </c>
      <c r="G52" s="5">
        <v>19</v>
      </c>
      <c r="H52" s="5">
        <v>20</v>
      </c>
      <c r="I52" s="5">
        <v>21</v>
      </c>
      <c r="J52" s="5">
        <v>22</v>
      </c>
      <c r="K52" s="5">
        <v>23</v>
      </c>
      <c r="L52" s="5">
        <v>24</v>
      </c>
      <c r="M52" s="5">
        <v>25</v>
      </c>
      <c r="N52" s="5">
        <v>26</v>
      </c>
      <c r="O52" s="5">
        <v>27</v>
      </c>
      <c r="P52" s="5">
        <v>28</v>
      </c>
      <c r="Q52" s="5">
        <v>29</v>
      </c>
      <c r="R52" s="5">
        <v>30</v>
      </c>
      <c r="S52" s="5">
        <v>31</v>
      </c>
      <c r="T52" s="5">
        <v>32</v>
      </c>
      <c r="U52" s="5">
        <v>33</v>
      </c>
      <c r="V52" s="5">
        <v>34</v>
      </c>
      <c r="W52" s="113"/>
      <c r="X52" s="113"/>
      <c r="Y52" s="112"/>
    </row>
    <row r="53" spans="1:25" s="38" customFormat="1" ht="14.25" customHeight="1" x14ac:dyDescent="0.2">
      <c r="A53" s="98" t="s">
        <v>19</v>
      </c>
      <c r="B53" s="75" t="s">
        <v>8</v>
      </c>
      <c r="C53" s="21">
        <v>5</v>
      </c>
      <c r="D53" s="22"/>
      <c r="E53" s="4"/>
      <c r="F53" s="4"/>
      <c r="G53" s="4"/>
      <c r="H53" s="76">
        <v>1</v>
      </c>
      <c r="I53" s="4"/>
      <c r="J53" s="4"/>
      <c r="K53" s="4"/>
      <c r="L53" s="4"/>
      <c r="M53" s="4"/>
      <c r="N53" s="76">
        <v>1</v>
      </c>
      <c r="O53" s="4"/>
      <c r="P53" s="4"/>
      <c r="Q53" s="4"/>
      <c r="R53" s="4"/>
      <c r="S53" s="60">
        <v>1</v>
      </c>
      <c r="T53" s="4"/>
      <c r="U53" s="4"/>
      <c r="V53" s="4"/>
      <c r="W53" s="7">
        <f t="shared" ref="W53:W63" si="14">SUM(E53:V53)</f>
        <v>3</v>
      </c>
      <c r="X53" s="3">
        <f>34*5</f>
        <v>170</v>
      </c>
      <c r="Y53" s="8">
        <f t="shared" ref="Y53:Y63" si="15">W53/X53</f>
        <v>1.7647058823529412E-2</v>
      </c>
    </row>
    <row r="54" spans="1:25" s="38" customFormat="1" ht="18" customHeight="1" x14ac:dyDescent="0.2">
      <c r="A54" s="98"/>
      <c r="B54" s="75" t="s">
        <v>21</v>
      </c>
      <c r="C54" s="21">
        <v>5</v>
      </c>
      <c r="D54" s="22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7">
        <f t="shared" si="14"/>
        <v>0</v>
      </c>
      <c r="X54" s="3">
        <f>34*3</f>
        <v>102</v>
      </c>
      <c r="Y54" s="8">
        <f t="shared" si="15"/>
        <v>0</v>
      </c>
    </row>
    <row r="55" spans="1:25" s="38" customFormat="1" ht="21" customHeight="1" x14ac:dyDescent="0.2">
      <c r="A55" s="98"/>
      <c r="B55" s="75" t="s">
        <v>7</v>
      </c>
      <c r="C55" s="21">
        <v>5</v>
      </c>
      <c r="D55" s="17"/>
      <c r="E55" s="24"/>
      <c r="F55" s="24"/>
      <c r="G55" s="76">
        <v>1</v>
      </c>
      <c r="H55" s="24"/>
      <c r="I55" s="24"/>
      <c r="J55" s="24"/>
      <c r="K55" s="24"/>
      <c r="L55" s="24"/>
      <c r="M55" s="24"/>
      <c r="N55" s="76">
        <v>1</v>
      </c>
      <c r="O55" s="24"/>
      <c r="P55" s="24"/>
      <c r="Q55" s="24"/>
      <c r="R55" s="24"/>
      <c r="S55" s="24"/>
      <c r="T55" s="24"/>
      <c r="U55" s="24"/>
      <c r="V55" s="24"/>
      <c r="W55" s="7">
        <f t="shared" si="14"/>
        <v>2</v>
      </c>
      <c r="X55" s="3">
        <f t="shared" ref="X55" si="16">34*3</f>
        <v>102</v>
      </c>
      <c r="Y55" s="8">
        <f t="shared" si="15"/>
        <v>1.9607843137254902E-2</v>
      </c>
    </row>
    <row r="56" spans="1:25" s="38" customFormat="1" ht="21" customHeight="1" x14ac:dyDescent="0.2">
      <c r="A56" s="98"/>
      <c r="B56" s="75" t="s">
        <v>6</v>
      </c>
      <c r="C56" s="21">
        <v>5</v>
      </c>
      <c r="D56" s="22"/>
      <c r="E56" s="24"/>
      <c r="F56" s="24"/>
      <c r="G56" s="76">
        <v>1</v>
      </c>
      <c r="H56" s="24"/>
      <c r="I56" s="24"/>
      <c r="J56" s="24"/>
      <c r="K56" s="24"/>
      <c r="L56" s="24"/>
      <c r="M56" s="76">
        <v>1</v>
      </c>
      <c r="N56" s="24"/>
      <c r="O56" s="24"/>
      <c r="P56" s="24"/>
      <c r="R56" s="60">
        <v>1</v>
      </c>
      <c r="S56" s="37"/>
      <c r="T56" s="37"/>
      <c r="U56" s="24"/>
      <c r="V56" s="24"/>
      <c r="W56" s="7">
        <f t="shared" si="14"/>
        <v>3</v>
      </c>
      <c r="X56" s="3">
        <f t="shared" ref="X56" si="17">34*5</f>
        <v>170</v>
      </c>
      <c r="Y56" s="8">
        <f t="shared" si="15"/>
        <v>1.7647058823529412E-2</v>
      </c>
    </row>
    <row r="57" spans="1:25" s="38" customFormat="1" ht="21" customHeight="1" x14ac:dyDescent="0.2">
      <c r="A57" s="98"/>
      <c r="B57" s="75" t="s">
        <v>22</v>
      </c>
      <c r="C57" s="21">
        <v>5</v>
      </c>
      <c r="D57" s="22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37"/>
      <c r="T57" s="60">
        <v>1</v>
      </c>
      <c r="U57" s="24"/>
      <c r="V57" s="24"/>
      <c r="W57" s="7">
        <f t="shared" si="14"/>
        <v>1</v>
      </c>
      <c r="X57" s="3">
        <f t="shared" ref="X57" si="18">34*3</f>
        <v>102</v>
      </c>
      <c r="Y57" s="8">
        <f t="shared" si="15"/>
        <v>9.8039215686274508E-3</v>
      </c>
    </row>
    <row r="58" spans="1:25" s="38" customFormat="1" ht="18" customHeight="1" x14ac:dyDescent="0.2">
      <c r="A58" s="98"/>
      <c r="B58" s="75" t="s">
        <v>24</v>
      </c>
      <c r="C58" s="21">
        <v>5</v>
      </c>
      <c r="D58" s="22"/>
      <c r="E58" s="24"/>
      <c r="F58" s="24"/>
      <c r="G58" s="24"/>
      <c r="H58" s="76">
        <v>1</v>
      </c>
      <c r="I58" s="24"/>
      <c r="J58" s="24"/>
      <c r="K58" s="24"/>
      <c r="L58" s="24"/>
      <c r="M58" s="76">
        <v>1</v>
      </c>
      <c r="N58" s="24"/>
      <c r="O58" s="24"/>
      <c r="P58" s="24"/>
      <c r="Q58" s="36"/>
      <c r="R58" s="24"/>
      <c r="S58" s="24"/>
      <c r="T58" s="37"/>
      <c r="U58" s="24"/>
      <c r="V58" s="36"/>
      <c r="W58" s="7">
        <f t="shared" si="14"/>
        <v>2</v>
      </c>
      <c r="X58" s="3">
        <f>34*1</f>
        <v>34</v>
      </c>
      <c r="Y58" s="8">
        <f t="shared" si="15"/>
        <v>5.8823529411764705E-2</v>
      </c>
    </row>
    <row r="59" spans="1:25" s="38" customFormat="1" ht="18" customHeight="1" x14ac:dyDescent="0.2">
      <c r="A59" s="98"/>
      <c r="B59" s="75" t="s">
        <v>23</v>
      </c>
      <c r="C59" s="21">
        <v>5</v>
      </c>
      <c r="D59" s="19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3"/>
      <c r="Q59" s="3"/>
      <c r="R59" s="4"/>
      <c r="S59" s="24"/>
      <c r="T59" s="7"/>
      <c r="U59" s="60">
        <v>1</v>
      </c>
      <c r="V59" s="4"/>
      <c r="W59" s="7">
        <f t="shared" si="14"/>
        <v>1</v>
      </c>
      <c r="X59" s="3">
        <f t="shared" ref="X59:X61" si="19">34*1</f>
        <v>34</v>
      </c>
      <c r="Y59" s="8">
        <f t="shared" si="15"/>
        <v>2.9411764705882353E-2</v>
      </c>
    </row>
    <row r="60" spans="1:25" s="38" customFormat="1" ht="18" customHeight="1" x14ac:dyDescent="0.2">
      <c r="A60" s="98"/>
      <c r="B60" s="74" t="s">
        <v>40</v>
      </c>
      <c r="C60" s="21">
        <v>5</v>
      </c>
      <c r="D60" s="19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3"/>
      <c r="Q60" s="3"/>
      <c r="R60" s="4"/>
      <c r="S60" s="24"/>
      <c r="T60" s="7"/>
      <c r="U60" s="3"/>
      <c r="V60" s="4"/>
      <c r="W60" s="7">
        <f t="shared" si="14"/>
        <v>0</v>
      </c>
      <c r="X60" s="3">
        <f t="shared" si="19"/>
        <v>34</v>
      </c>
      <c r="Y60" s="8">
        <f t="shared" si="15"/>
        <v>0</v>
      </c>
    </row>
    <row r="61" spans="1:25" s="38" customFormat="1" ht="12.75" customHeight="1" x14ac:dyDescent="0.2">
      <c r="A61" s="98"/>
      <c r="B61" s="75" t="s">
        <v>41</v>
      </c>
      <c r="C61" s="21">
        <v>5</v>
      </c>
      <c r="D61" s="19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3"/>
      <c r="Q61" s="3"/>
      <c r="R61" s="4"/>
      <c r="S61" s="24"/>
      <c r="T61" s="7"/>
      <c r="U61" s="3"/>
      <c r="V61" s="4"/>
      <c r="W61" s="7">
        <f t="shared" si="14"/>
        <v>0</v>
      </c>
      <c r="X61" s="3">
        <f t="shared" si="19"/>
        <v>34</v>
      </c>
      <c r="Y61" s="8">
        <f t="shared" si="15"/>
        <v>0</v>
      </c>
    </row>
    <row r="62" spans="1:25" s="38" customFormat="1" ht="15" customHeight="1" x14ac:dyDescent="0.2">
      <c r="A62" s="98"/>
      <c r="B62" s="74" t="s">
        <v>57</v>
      </c>
      <c r="C62" s="21">
        <v>5</v>
      </c>
      <c r="D62" s="2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3"/>
      <c r="S62" s="3"/>
      <c r="T62" s="7"/>
      <c r="U62" s="24"/>
      <c r="V62" s="4"/>
      <c r="W62" s="7">
        <f t="shared" si="14"/>
        <v>0</v>
      </c>
      <c r="X62" s="3">
        <f>34*2</f>
        <v>68</v>
      </c>
      <c r="Y62" s="8">
        <f t="shared" si="15"/>
        <v>0</v>
      </c>
    </row>
    <row r="63" spans="1:25" s="38" customFormat="1" ht="15" customHeight="1" x14ac:dyDescent="0.2">
      <c r="A63" s="98"/>
      <c r="B63" s="75" t="s">
        <v>55</v>
      </c>
      <c r="C63" s="21">
        <v>5</v>
      </c>
      <c r="D63" s="22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3"/>
      <c r="S63" s="3"/>
      <c r="T63" s="7"/>
      <c r="U63" s="24"/>
      <c r="V63" s="4"/>
      <c r="W63" s="7">
        <f t="shared" si="14"/>
        <v>0</v>
      </c>
      <c r="X63" s="3">
        <f t="shared" ref="X63" si="20">34*2</f>
        <v>68</v>
      </c>
      <c r="Y63" s="8">
        <f t="shared" si="15"/>
        <v>0</v>
      </c>
    </row>
    <row r="64" spans="1:25" s="38" customFormat="1" ht="27" customHeight="1" x14ac:dyDescent="0.2">
      <c r="A64" s="133"/>
      <c r="B64" s="133"/>
      <c r="C64" s="133"/>
      <c r="D64" s="133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7"/>
      <c r="X64" s="57"/>
      <c r="Y64" s="57"/>
    </row>
    <row r="65" spans="1:25" s="2" customFormat="1" ht="116.25" customHeight="1" x14ac:dyDescent="0.2">
      <c r="A65" s="140" t="s">
        <v>25</v>
      </c>
      <c r="B65" s="141"/>
      <c r="C65" s="141"/>
      <c r="D65" s="142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6" t="s">
        <v>14</v>
      </c>
      <c r="X65" s="134" t="s">
        <v>16</v>
      </c>
      <c r="Y65" s="89" t="s">
        <v>15</v>
      </c>
    </row>
    <row r="66" spans="1:25" s="2" customFormat="1" ht="21.75" customHeight="1" x14ac:dyDescent="0.2">
      <c r="A66" s="92" t="s">
        <v>0</v>
      </c>
      <c r="B66" s="93"/>
      <c r="C66" s="94"/>
      <c r="D66" s="20" t="s">
        <v>12</v>
      </c>
      <c r="E66" s="103" t="s">
        <v>1</v>
      </c>
      <c r="F66" s="104"/>
      <c r="G66" s="105"/>
      <c r="H66" s="103" t="s">
        <v>2</v>
      </c>
      <c r="I66" s="104"/>
      <c r="J66" s="104"/>
      <c r="K66" s="105"/>
      <c r="L66" s="103" t="s">
        <v>3</v>
      </c>
      <c r="M66" s="104"/>
      <c r="N66" s="105"/>
      <c r="O66" s="103" t="s">
        <v>4</v>
      </c>
      <c r="P66" s="104"/>
      <c r="Q66" s="104"/>
      <c r="R66" s="104"/>
      <c r="S66" s="105"/>
      <c r="T66" s="103" t="s">
        <v>5</v>
      </c>
      <c r="U66" s="104"/>
      <c r="V66" s="105"/>
      <c r="W66" s="107"/>
      <c r="X66" s="135"/>
      <c r="Y66" s="90"/>
    </row>
    <row r="67" spans="1:25" s="6" customFormat="1" ht="11.25" customHeight="1" x14ac:dyDescent="0.2">
      <c r="A67" s="95"/>
      <c r="B67" s="96"/>
      <c r="C67" s="97"/>
      <c r="D67" s="20" t="s">
        <v>13</v>
      </c>
      <c r="E67" s="5">
        <v>17</v>
      </c>
      <c r="F67" s="5">
        <v>18</v>
      </c>
      <c r="G67" s="5">
        <v>19</v>
      </c>
      <c r="H67" s="5">
        <v>20</v>
      </c>
      <c r="I67" s="5">
        <v>21</v>
      </c>
      <c r="J67" s="5">
        <v>22</v>
      </c>
      <c r="K67" s="5">
        <v>23</v>
      </c>
      <c r="L67" s="5">
        <v>24</v>
      </c>
      <c r="M67" s="5">
        <v>25</v>
      </c>
      <c r="N67" s="5">
        <v>26</v>
      </c>
      <c r="O67" s="5">
        <v>27</v>
      </c>
      <c r="P67" s="5">
        <v>28</v>
      </c>
      <c r="Q67" s="5">
        <v>29</v>
      </c>
      <c r="R67" s="5">
        <v>30</v>
      </c>
      <c r="S67" s="5">
        <v>31</v>
      </c>
      <c r="T67" s="5">
        <v>32</v>
      </c>
      <c r="U67" s="5">
        <v>33</v>
      </c>
      <c r="V67" s="5">
        <v>34</v>
      </c>
      <c r="W67" s="108"/>
      <c r="X67" s="136"/>
      <c r="Y67" s="91"/>
    </row>
    <row r="68" spans="1:25" ht="12.75" customHeight="1" x14ac:dyDescent="0.2">
      <c r="A68" s="139" t="s">
        <v>19</v>
      </c>
      <c r="B68" s="75" t="s">
        <v>8</v>
      </c>
      <c r="C68" s="44">
        <v>6</v>
      </c>
      <c r="D68" s="45"/>
      <c r="E68" s="24"/>
      <c r="F68" s="24"/>
      <c r="G68" s="24"/>
      <c r="H68" s="76">
        <v>1</v>
      </c>
      <c r="I68" s="24"/>
      <c r="J68" s="24"/>
      <c r="K68" s="24"/>
      <c r="L68" s="76">
        <v>1</v>
      </c>
      <c r="M68" s="24"/>
      <c r="N68" s="24"/>
      <c r="O68" s="24"/>
      <c r="P68" s="24"/>
      <c r="Q68" s="24"/>
      <c r="R68" s="24"/>
      <c r="S68" s="60">
        <v>1</v>
      </c>
      <c r="T68" s="24"/>
      <c r="U68" s="37"/>
      <c r="V68" s="24"/>
      <c r="W68" s="7">
        <f t="shared" ref="W68:W78" si="21">SUM(E68:V68)</f>
        <v>3</v>
      </c>
      <c r="X68" s="3">
        <f>34*6</f>
        <v>204</v>
      </c>
      <c r="Y68" s="8">
        <f t="shared" ref="Y68:Y78" si="22">W68/X68</f>
        <v>1.4705882352941176E-2</v>
      </c>
    </row>
    <row r="69" spans="1:25" ht="12.75" customHeight="1" x14ac:dyDescent="0.2">
      <c r="A69" s="139"/>
      <c r="B69" s="75" t="s">
        <v>21</v>
      </c>
      <c r="C69" s="44">
        <v>6</v>
      </c>
      <c r="D69" s="45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7">
        <f t="shared" si="21"/>
        <v>0</v>
      </c>
      <c r="X69" s="3">
        <f>34*3</f>
        <v>102</v>
      </c>
      <c r="Y69" s="8">
        <f t="shared" si="22"/>
        <v>0</v>
      </c>
    </row>
    <row r="70" spans="1:25" ht="12.75" customHeight="1" x14ac:dyDescent="0.2">
      <c r="A70" s="139"/>
      <c r="B70" s="75" t="s">
        <v>7</v>
      </c>
      <c r="C70" s="44">
        <v>6</v>
      </c>
      <c r="D70" s="45"/>
      <c r="E70" s="24"/>
      <c r="F70" s="24"/>
      <c r="G70" s="76">
        <v>1</v>
      </c>
      <c r="H70" s="24"/>
      <c r="I70" s="24"/>
      <c r="J70" s="24"/>
      <c r="K70" s="24"/>
      <c r="L70" s="24"/>
      <c r="M70" s="24"/>
      <c r="N70" s="24"/>
      <c r="O70" s="76">
        <v>1</v>
      </c>
      <c r="P70" s="24"/>
      <c r="Q70" s="24"/>
      <c r="R70" s="24"/>
      <c r="S70" s="24"/>
      <c r="T70" s="24"/>
      <c r="U70" s="24"/>
      <c r="V70" s="24"/>
      <c r="W70" s="7">
        <f t="shared" si="21"/>
        <v>2</v>
      </c>
      <c r="X70" s="3">
        <f t="shared" ref="X70" si="23">34*3</f>
        <v>102</v>
      </c>
      <c r="Y70" s="8">
        <f t="shared" si="22"/>
        <v>1.9607843137254902E-2</v>
      </c>
    </row>
    <row r="71" spans="1:25" ht="12.75" customHeight="1" x14ac:dyDescent="0.2">
      <c r="A71" s="139"/>
      <c r="B71" s="75" t="s">
        <v>6</v>
      </c>
      <c r="C71" s="44">
        <v>6</v>
      </c>
      <c r="D71" s="45"/>
      <c r="E71" s="24"/>
      <c r="F71" s="76">
        <v>1</v>
      </c>
      <c r="G71" s="24"/>
      <c r="H71" s="24"/>
      <c r="I71" s="24"/>
      <c r="K71" s="76">
        <v>1</v>
      </c>
      <c r="L71" s="24"/>
      <c r="M71" s="24"/>
      <c r="N71" s="24"/>
      <c r="O71" s="24"/>
      <c r="P71" s="24"/>
      <c r="Q71" s="24"/>
      <c r="R71" s="24"/>
      <c r="S71" s="60">
        <v>1</v>
      </c>
      <c r="T71" s="37"/>
      <c r="U71" s="24"/>
      <c r="V71" s="24"/>
      <c r="W71" s="7">
        <f t="shared" si="21"/>
        <v>3</v>
      </c>
      <c r="X71" s="3">
        <f>34*5</f>
        <v>170</v>
      </c>
      <c r="Y71" s="8">
        <f t="shared" si="22"/>
        <v>1.7647058823529412E-2</v>
      </c>
    </row>
    <row r="72" spans="1:25" x14ac:dyDescent="0.2">
      <c r="A72" s="139"/>
      <c r="B72" s="75" t="s">
        <v>22</v>
      </c>
      <c r="C72" s="44">
        <v>6</v>
      </c>
      <c r="D72" s="45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37"/>
      <c r="T72" s="60">
        <v>1</v>
      </c>
      <c r="U72" s="24"/>
      <c r="V72" s="24"/>
      <c r="W72" s="7">
        <f t="shared" si="21"/>
        <v>1</v>
      </c>
      <c r="X72" s="3">
        <f>34*3</f>
        <v>102</v>
      </c>
      <c r="Y72" s="8">
        <f t="shared" si="22"/>
        <v>9.8039215686274508E-3</v>
      </c>
    </row>
    <row r="73" spans="1:25" ht="12.75" customHeight="1" x14ac:dyDescent="0.2">
      <c r="A73" s="139"/>
      <c r="B73" s="75" t="s">
        <v>24</v>
      </c>
      <c r="C73" s="44">
        <v>6</v>
      </c>
      <c r="D73" s="45"/>
      <c r="E73" s="24"/>
      <c r="F73" s="24"/>
      <c r="G73" s="24"/>
      <c r="H73" s="24"/>
      <c r="I73" s="24"/>
      <c r="J73" s="76">
        <v>1</v>
      </c>
      <c r="K73" s="24"/>
      <c r="L73" s="24"/>
      <c r="M73" s="24"/>
      <c r="N73" s="24"/>
      <c r="O73" s="24"/>
      <c r="P73" s="24"/>
      <c r="Q73" s="36"/>
      <c r="R73" s="24"/>
      <c r="S73" s="24"/>
      <c r="T73" s="37"/>
      <c r="U73" s="24"/>
      <c r="V73" s="24"/>
      <c r="W73" s="7">
        <f t="shared" si="21"/>
        <v>1</v>
      </c>
      <c r="X73" s="3">
        <f>34*1</f>
        <v>34</v>
      </c>
      <c r="Y73" s="8">
        <f t="shared" si="22"/>
        <v>2.9411764705882353E-2</v>
      </c>
    </row>
    <row r="74" spans="1:25" ht="12.75" customHeight="1" x14ac:dyDescent="0.2">
      <c r="A74" s="139"/>
      <c r="B74" s="75" t="s">
        <v>23</v>
      </c>
      <c r="C74" s="44">
        <v>6</v>
      </c>
      <c r="D74" s="45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36"/>
      <c r="T74" s="24"/>
      <c r="U74" s="60">
        <v>1</v>
      </c>
      <c r="V74" s="24"/>
      <c r="W74" s="7">
        <f t="shared" si="21"/>
        <v>1</v>
      </c>
      <c r="X74" s="3">
        <f t="shared" ref="X74:X76" si="24">34*1</f>
        <v>34</v>
      </c>
      <c r="Y74" s="8">
        <f t="shared" si="22"/>
        <v>2.9411764705882353E-2</v>
      </c>
    </row>
    <row r="75" spans="1:25" ht="12.75" customHeight="1" x14ac:dyDescent="0.2">
      <c r="A75" s="139"/>
      <c r="B75" s="74" t="s">
        <v>40</v>
      </c>
      <c r="C75" s="44">
        <v>6</v>
      </c>
      <c r="D75" s="45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36"/>
      <c r="S75" s="36"/>
      <c r="T75" s="37"/>
      <c r="U75" s="24"/>
      <c r="V75" s="24"/>
      <c r="W75" s="7">
        <f t="shared" si="21"/>
        <v>0</v>
      </c>
      <c r="X75" s="3">
        <f t="shared" si="24"/>
        <v>34</v>
      </c>
      <c r="Y75" s="8">
        <f t="shared" si="22"/>
        <v>0</v>
      </c>
    </row>
    <row r="76" spans="1:25" ht="12.75" customHeight="1" x14ac:dyDescent="0.2">
      <c r="A76" s="139"/>
      <c r="B76" s="74" t="s">
        <v>41</v>
      </c>
      <c r="C76" s="44">
        <v>6</v>
      </c>
      <c r="D76" s="45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36"/>
      <c r="S76" s="36"/>
      <c r="T76" s="37"/>
      <c r="U76" s="24"/>
      <c r="V76" s="24"/>
      <c r="W76" s="7">
        <f t="shared" si="21"/>
        <v>0</v>
      </c>
      <c r="X76" s="3">
        <f t="shared" si="24"/>
        <v>34</v>
      </c>
      <c r="Y76" s="8">
        <f t="shared" si="22"/>
        <v>0</v>
      </c>
    </row>
    <row r="77" spans="1:25" ht="12.75" customHeight="1" x14ac:dyDescent="0.2">
      <c r="A77" s="139"/>
      <c r="B77" s="74" t="s">
        <v>57</v>
      </c>
      <c r="C77" s="44">
        <v>6</v>
      </c>
      <c r="D77" s="45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36"/>
      <c r="S77" s="36"/>
      <c r="T77" s="37"/>
      <c r="U77" s="24"/>
      <c r="V77" s="24"/>
      <c r="W77" s="7">
        <f t="shared" si="21"/>
        <v>0</v>
      </c>
      <c r="X77" s="3">
        <f>34*2</f>
        <v>68</v>
      </c>
      <c r="Y77" s="8">
        <f t="shared" si="22"/>
        <v>0</v>
      </c>
    </row>
    <row r="78" spans="1:25" ht="12.75" customHeight="1" x14ac:dyDescent="0.2">
      <c r="A78" s="139"/>
      <c r="B78" s="74" t="s">
        <v>55</v>
      </c>
      <c r="C78" s="44">
        <v>6</v>
      </c>
      <c r="D78" s="45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36"/>
      <c r="S78" s="36"/>
      <c r="T78" s="37"/>
      <c r="U78" s="24"/>
      <c r="V78" s="24"/>
      <c r="W78" s="7">
        <f t="shared" si="21"/>
        <v>0</v>
      </c>
      <c r="X78" s="3">
        <f t="shared" ref="X78" si="25">34*2</f>
        <v>68</v>
      </c>
      <c r="Y78" s="8">
        <f t="shared" si="22"/>
        <v>0</v>
      </c>
    </row>
    <row r="79" spans="1:25" ht="27" customHeight="1" x14ac:dyDescent="0.2">
      <c r="A79" s="57"/>
      <c r="B79" s="58"/>
      <c r="C79" s="58"/>
      <c r="D79" s="58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7"/>
      <c r="X79" s="57"/>
      <c r="Y79" s="57"/>
    </row>
    <row r="80" spans="1:25" s="2" customFormat="1" ht="81.75" customHeight="1" x14ac:dyDescent="0.2">
      <c r="A80" s="122" t="s">
        <v>27</v>
      </c>
      <c r="B80" s="122"/>
      <c r="C80" s="122"/>
      <c r="D80" s="122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3" t="s">
        <v>14</v>
      </c>
      <c r="X80" s="123" t="s">
        <v>16</v>
      </c>
      <c r="Y80" s="121" t="s">
        <v>15</v>
      </c>
    </row>
    <row r="81" spans="1:25" s="2" customFormat="1" ht="21.75" customHeight="1" x14ac:dyDescent="0.2">
      <c r="A81" s="102" t="s">
        <v>0</v>
      </c>
      <c r="B81" s="102"/>
      <c r="C81" s="102"/>
      <c r="D81" s="20" t="s">
        <v>12</v>
      </c>
      <c r="E81" s="102" t="s">
        <v>1</v>
      </c>
      <c r="F81" s="102"/>
      <c r="G81" s="102"/>
      <c r="H81" s="102" t="s">
        <v>2</v>
      </c>
      <c r="I81" s="102"/>
      <c r="J81" s="102"/>
      <c r="K81" s="102"/>
      <c r="L81" s="102" t="s">
        <v>3</v>
      </c>
      <c r="M81" s="102"/>
      <c r="N81" s="102"/>
      <c r="O81" s="102" t="s">
        <v>4</v>
      </c>
      <c r="P81" s="102"/>
      <c r="Q81" s="102"/>
      <c r="R81" s="102"/>
      <c r="S81" s="102"/>
      <c r="T81" s="102" t="s">
        <v>5</v>
      </c>
      <c r="U81" s="102"/>
      <c r="V81" s="102"/>
      <c r="W81" s="113"/>
      <c r="X81" s="123"/>
      <c r="Y81" s="121"/>
    </row>
    <row r="82" spans="1:25" s="6" customFormat="1" ht="11.25" customHeight="1" x14ac:dyDescent="0.2">
      <c r="A82" s="102"/>
      <c r="B82" s="102"/>
      <c r="C82" s="102"/>
      <c r="D82" s="20" t="s">
        <v>13</v>
      </c>
      <c r="E82" s="5">
        <v>17</v>
      </c>
      <c r="F82" s="5">
        <v>18</v>
      </c>
      <c r="G82" s="5">
        <v>19</v>
      </c>
      <c r="H82" s="5">
        <v>20</v>
      </c>
      <c r="I82" s="5">
        <v>21</v>
      </c>
      <c r="J82" s="5">
        <v>22</v>
      </c>
      <c r="K82" s="5">
        <v>23</v>
      </c>
      <c r="L82" s="5">
        <v>24</v>
      </c>
      <c r="M82" s="5">
        <v>25</v>
      </c>
      <c r="N82" s="5">
        <v>26</v>
      </c>
      <c r="O82" s="5">
        <v>27</v>
      </c>
      <c r="P82" s="5">
        <v>28</v>
      </c>
      <c r="Q82" s="5">
        <v>29</v>
      </c>
      <c r="R82" s="5">
        <v>30</v>
      </c>
      <c r="S82" s="5">
        <v>31</v>
      </c>
      <c r="T82" s="5">
        <v>32</v>
      </c>
      <c r="U82" s="5">
        <v>33</v>
      </c>
      <c r="V82" s="5">
        <v>34</v>
      </c>
      <c r="W82" s="113"/>
      <c r="X82" s="123"/>
      <c r="Y82" s="121"/>
    </row>
    <row r="83" spans="1:25" ht="12.75" customHeight="1" x14ac:dyDescent="0.2">
      <c r="A83" s="98" t="s">
        <v>19</v>
      </c>
      <c r="B83" s="75" t="s">
        <v>8</v>
      </c>
      <c r="C83" s="44">
        <v>7</v>
      </c>
      <c r="D83" s="45"/>
      <c r="E83" s="24"/>
      <c r="F83" s="24"/>
      <c r="G83" s="76">
        <v>1</v>
      </c>
      <c r="H83" s="24"/>
      <c r="I83" s="24"/>
      <c r="J83" s="24"/>
      <c r="K83" s="76">
        <v>1</v>
      </c>
      <c r="L83" s="24"/>
      <c r="M83" s="24"/>
      <c r="N83" s="24"/>
      <c r="O83" s="24"/>
      <c r="P83" s="24"/>
      <c r="Q83" s="24"/>
      <c r="R83" s="60">
        <v>1</v>
      </c>
      <c r="S83" s="24"/>
      <c r="T83" s="24"/>
      <c r="U83" s="24"/>
      <c r="V83" s="24"/>
      <c r="W83" s="7">
        <f t="shared" ref="W83:W97" si="26">SUM(E83:V83)</f>
        <v>3</v>
      </c>
      <c r="X83" s="3">
        <f>34*4</f>
        <v>136</v>
      </c>
      <c r="Y83" s="8">
        <f t="shared" ref="Y83:Y97" si="27">W83/X83</f>
        <v>2.2058823529411766E-2</v>
      </c>
    </row>
    <row r="84" spans="1:25" ht="12.75" customHeight="1" x14ac:dyDescent="0.2">
      <c r="A84" s="98"/>
      <c r="B84" s="75" t="s">
        <v>21</v>
      </c>
      <c r="C84" s="44">
        <v>7</v>
      </c>
      <c r="D84" s="45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7">
        <f t="shared" si="26"/>
        <v>0</v>
      </c>
      <c r="X84" s="3">
        <f>34*2</f>
        <v>68</v>
      </c>
      <c r="Y84" s="8">
        <f t="shared" si="27"/>
        <v>0</v>
      </c>
    </row>
    <row r="85" spans="1:25" x14ac:dyDescent="0.2">
      <c r="A85" s="98"/>
      <c r="B85" s="75" t="s">
        <v>7</v>
      </c>
      <c r="C85" s="44">
        <v>7</v>
      </c>
      <c r="D85" s="43"/>
      <c r="E85" s="24"/>
      <c r="F85" s="24"/>
      <c r="G85" s="24"/>
      <c r="H85" s="24"/>
      <c r="I85" s="24"/>
      <c r="J85" s="24"/>
      <c r="K85" s="24"/>
      <c r="L85" s="24"/>
      <c r="M85" s="24"/>
      <c r="N85" s="76">
        <v>1</v>
      </c>
      <c r="O85" s="24"/>
      <c r="P85" s="24"/>
      <c r="Q85" s="24"/>
      <c r="R85" s="24"/>
      <c r="S85" s="24"/>
      <c r="T85" s="24"/>
      <c r="U85" s="24"/>
      <c r="V85" s="24"/>
      <c r="W85" s="7">
        <f t="shared" si="26"/>
        <v>1</v>
      </c>
      <c r="X85" s="3">
        <f>34*3</f>
        <v>102</v>
      </c>
      <c r="Y85" s="8">
        <f t="shared" si="27"/>
        <v>9.8039215686274508E-3</v>
      </c>
    </row>
    <row r="86" spans="1:25" x14ac:dyDescent="0.2">
      <c r="A86" s="98"/>
      <c r="B86" s="75" t="s">
        <v>60</v>
      </c>
      <c r="C86" s="44">
        <v>7</v>
      </c>
      <c r="D86" s="45"/>
      <c r="E86" s="24"/>
      <c r="F86" s="76">
        <v>1</v>
      </c>
      <c r="G86" s="24"/>
      <c r="H86" s="24"/>
      <c r="I86" s="24"/>
      <c r="J86" s="24"/>
      <c r="K86" s="24"/>
      <c r="L86" s="76">
        <v>1</v>
      </c>
      <c r="M86" s="24"/>
      <c r="N86" s="24"/>
      <c r="O86" s="24"/>
      <c r="P86" s="24"/>
      <c r="Q86" s="24"/>
      <c r="R86" s="24"/>
      <c r="S86" s="60">
        <v>1</v>
      </c>
      <c r="T86" s="37"/>
      <c r="U86" s="24"/>
      <c r="V86" s="24"/>
      <c r="W86" s="7">
        <f t="shared" si="26"/>
        <v>3</v>
      </c>
      <c r="X86" s="3">
        <f t="shared" ref="X86" si="28">34*3</f>
        <v>102</v>
      </c>
      <c r="Y86" s="8">
        <f t="shared" si="27"/>
        <v>2.9411764705882353E-2</v>
      </c>
    </row>
    <row r="87" spans="1:25" ht="12.75" customHeight="1" x14ac:dyDescent="0.2">
      <c r="A87" s="98"/>
      <c r="B87" s="75" t="s">
        <v>61</v>
      </c>
      <c r="C87" s="44">
        <v>7</v>
      </c>
      <c r="D87" s="43"/>
      <c r="E87" s="24"/>
      <c r="F87" s="24"/>
      <c r="G87" s="76">
        <v>1</v>
      </c>
      <c r="H87" s="24"/>
      <c r="I87" s="24"/>
      <c r="J87" s="24"/>
      <c r="K87" s="24"/>
      <c r="L87" s="24"/>
      <c r="M87" s="76">
        <v>1</v>
      </c>
      <c r="N87" s="24"/>
      <c r="O87" s="24"/>
      <c r="P87" s="24"/>
      <c r="Q87" s="24"/>
      <c r="R87" s="24"/>
      <c r="S87" s="37"/>
      <c r="T87" s="37"/>
      <c r="U87" s="24"/>
      <c r="V87" s="24"/>
      <c r="W87" s="7">
        <f t="shared" si="26"/>
        <v>2</v>
      </c>
      <c r="X87" s="3">
        <f>34*2</f>
        <v>68</v>
      </c>
      <c r="Y87" s="8">
        <f t="shared" si="27"/>
        <v>2.9411764705882353E-2</v>
      </c>
    </row>
    <row r="88" spans="1:25" ht="13.5" customHeight="1" x14ac:dyDescent="0.2">
      <c r="A88" s="98"/>
      <c r="B88" s="75" t="s">
        <v>62</v>
      </c>
      <c r="C88" s="44">
        <v>7</v>
      </c>
      <c r="D88" s="43"/>
      <c r="E88" s="24"/>
      <c r="F88" s="24"/>
      <c r="G88" s="24"/>
      <c r="H88" s="24"/>
      <c r="I88" s="24"/>
      <c r="J88" s="24"/>
      <c r="K88" s="24"/>
      <c r="L88" s="76">
        <v>1</v>
      </c>
      <c r="M88" s="24"/>
      <c r="N88" s="24"/>
      <c r="O88" s="24"/>
      <c r="P88" s="24"/>
      <c r="R88" s="24"/>
      <c r="S88" s="37"/>
      <c r="T88" s="37"/>
      <c r="U88" s="24"/>
      <c r="W88" s="7">
        <f>SUM(E88:U88)</f>
        <v>1</v>
      </c>
      <c r="X88" s="3">
        <f>34*1</f>
        <v>34</v>
      </c>
      <c r="Y88" s="8">
        <f t="shared" si="27"/>
        <v>2.9411764705882353E-2</v>
      </c>
    </row>
    <row r="89" spans="1:25" ht="12.75" customHeight="1" x14ac:dyDescent="0.2">
      <c r="A89" s="98"/>
      <c r="B89" s="75" t="s">
        <v>29</v>
      </c>
      <c r="C89" s="44">
        <v>7</v>
      </c>
      <c r="D89" s="45"/>
      <c r="E89" s="24"/>
      <c r="F89" s="24"/>
      <c r="G89" s="24"/>
      <c r="H89" s="24"/>
      <c r="I89" s="24"/>
      <c r="J89" s="24"/>
      <c r="K89" s="24"/>
      <c r="L89" s="24"/>
      <c r="M89" s="24"/>
      <c r="N89" s="76">
        <v>1</v>
      </c>
      <c r="O89" s="24"/>
      <c r="P89" s="24"/>
      <c r="Q89" s="36"/>
      <c r="R89" s="24"/>
      <c r="S89" s="24"/>
      <c r="T89" s="37"/>
      <c r="U89" s="24"/>
      <c r="V89" s="24"/>
      <c r="W89" s="7">
        <f t="shared" si="26"/>
        <v>1</v>
      </c>
      <c r="X89" s="3">
        <f t="shared" ref="X89" si="29">34*1</f>
        <v>34</v>
      </c>
      <c r="Y89" s="8">
        <f t="shared" si="27"/>
        <v>2.9411764705882353E-2</v>
      </c>
    </row>
    <row r="90" spans="1:25" ht="12.75" customHeight="1" x14ac:dyDescent="0.2">
      <c r="A90" s="98"/>
      <c r="B90" s="75" t="s">
        <v>22</v>
      </c>
      <c r="C90" s="44">
        <v>7</v>
      </c>
      <c r="D90" s="45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36"/>
      <c r="T90" s="24"/>
      <c r="U90" s="60">
        <v>1</v>
      </c>
      <c r="V90" s="24"/>
      <c r="W90" s="7">
        <f t="shared" si="26"/>
        <v>1</v>
      </c>
      <c r="X90" s="3">
        <f>34*3</f>
        <v>102</v>
      </c>
      <c r="Y90" s="8">
        <f t="shared" si="27"/>
        <v>9.8039215686274508E-3</v>
      </c>
    </row>
    <row r="91" spans="1:25" ht="12.75" customHeight="1" x14ac:dyDescent="0.25">
      <c r="A91" s="98"/>
      <c r="B91" s="75" t="s">
        <v>24</v>
      </c>
      <c r="C91" s="44">
        <v>7</v>
      </c>
      <c r="D91" s="45"/>
      <c r="E91" s="24"/>
      <c r="F91" s="24"/>
      <c r="G91" s="24"/>
      <c r="H91" s="24"/>
      <c r="I91" s="24"/>
      <c r="J91" s="24"/>
      <c r="K91" s="76">
        <v>1</v>
      </c>
      <c r="L91" s="24"/>
      <c r="M91" s="24"/>
      <c r="N91" s="24"/>
      <c r="O91" s="24"/>
      <c r="P91" s="24"/>
      <c r="Q91" s="24"/>
      <c r="R91" s="36"/>
      <c r="S91" s="36"/>
      <c r="T91" s="24"/>
      <c r="U91" s="24"/>
      <c r="V91"/>
      <c r="W91" s="7">
        <f t="shared" si="26"/>
        <v>1</v>
      </c>
      <c r="X91" s="3">
        <f>34*2</f>
        <v>68</v>
      </c>
      <c r="Y91" s="8">
        <f t="shared" si="27"/>
        <v>1.4705882352941176E-2</v>
      </c>
    </row>
    <row r="92" spans="1:25" ht="12.75" customHeight="1" x14ac:dyDescent="0.2">
      <c r="A92" s="98"/>
      <c r="B92" s="75" t="s">
        <v>28</v>
      </c>
      <c r="C92" s="44">
        <v>7</v>
      </c>
      <c r="D92" s="45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76">
        <v>1</v>
      </c>
      <c r="P92" s="24"/>
      <c r="Q92" s="24"/>
      <c r="R92" s="36"/>
      <c r="S92" s="36"/>
      <c r="T92" s="37"/>
      <c r="U92" s="24"/>
      <c r="V92" s="36"/>
      <c r="W92" s="7">
        <f t="shared" si="26"/>
        <v>1</v>
      </c>
      <c r="X92" s="3">
        <f t="shared" ref="X92" si="30">34*2</f>
        <v>68</v>
      </c>
      <c r="Y92" s="8">
        <f t="shared" si="27"/>
        <v>1.4705882352941176E-2</v>
      </c>
    </row>
    <row r="93" spans="1:25" ht="12.75" customHeight="1" x14ac:dyDescent="0.2">
      <c r="A93" s="98"/>
      <c r="B93" s="75" t="s">
        <v>23</v>
      </c>
      <c r="C93" s="44">
        <v>7</v>
      </c>
      <c r="D93" s="43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36"/>
      <c r="S93" s="24"/>
      <c r="T93" s="24"/>
      <c r="U93" s="60">
        <v>1</v>
      </c>
      <c r="V93" s="24"/>
      <c r="W93" s="7">
        <f t="shared" si="26"/>
        <v>1</v>
      </c>
      <c r="X93" s="3">
        <f>34*1</f>
        <v>34</v>
      </c>
      <c r="Y93" s="8">
        <f t="shared" si="27"/>
        <v>2.9411764705882353E-2</v>
      </c>
    </row>
    <row r="94" spans="1:25" ht="12.75" customHeight="1" x14ac:dyDescent="0.2">
      <c r="A94" s="98"/>
      <c r="B94" s="74" t="s">
        <v>40</v>
      </c>
      <c r="C94" s="44">
        <v>7</v>
      </c>
      <c r="D94" s="43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36"/>
      <c r="S94" s="24"/>
      <c r="T94" s="24"/>
      <c r="U94" s="24"/>
      <c r="V94" s="24"/>
      <c r="W94" s="7">
        <f t="shared" si="26"/>
        <v>0</v>
      </c>
      <c r="X94" s="3">
        <f t="shared" ref="X94:X95" si="31">34*1</f>
        <v>34</v>
      </c>
      <c r="Y94" s="8">
        <f t="shared" si="27"/>
        <v>0</v>
      </c>
    </row>
    <row r="95" spans="1:25" ht="12.75" customHeight="1" x14ac:dyDescent="0.2">
      <c r="A95" s="98"/>
      <c r="B95" s="74" t="s">
        <v>41</v>
      </c>
      <c r="C95" s="44">
        <v>7</v>
      </c>
      <c r="D95" s="43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36"/>
      <c r="S95" s="24"/>
      <c r="T95" s="24"/>
      <c r="U95" s="24"/>
      <c r="V95" s="24"/>
      <c r="W95" s="7">
        <f t="shared" si="26"/>
        <v>0</v>
      </c>
      <c r="X95" s="3">
        <f t="shared" si="31"/>
        <v>34</v>
      </c>
      <c r="Y95" s="8">
        <f t="shared" si="27"/>
        <v>0</v>
      </c>
    </row>
    <row r="96" spans="1:25" ht="12.75" customHeight="1" x14ac:dyDescent="0.2">
      <c r="A96" s="98"/>
      <c r="B96" s="74" t="s">
        <v>57</v>
      </c>
      <c r="C96" s="44">
        <v>7</v>
      </c>
      <c r="D96" s="43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36"/>
      <c r="S96" s="24"/>
      <c r="T96" s="24"/>
      <c r="U96" s="24"/>
      <c r="V96" s="24"/>
      <c r="W96" s="7">
        <f t="shared" si="26"/>
        <v>0</v>
      </c>
      <c r="X96" s="3">
        <f>34*2</f>
        <v>68</v>
      </c>
      <c r="Y96" s="8">
        <f t="shared" si="27"/>
        <v>0</v>
      </c>
    </row>
    <row r="97" spans="1:25" ht="12.75" customHeight="1" x14ac:dyDescent="0.2">
      <c r="A97" s="98"/>
      <c r="B97" s="74" t="s">
        <v>55</v>
      </c>
      <c r="C97" s="44">
        <v>7</v>
      </c>
      <c r="D97" s="43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36"/>
      <c r="S97" s="24"/>
      <c r="T97" s="24"/>
      <c r="U97" s="24"/>
      <c r="V97" s="24"/>
      <c r="W97" s="7">
        <f t="shared" si="26"/>
        <v>0</v>
      </c>
      <c r="X97" s="3">
        <f t="shared" ref="X97" si="32">34*2</f>
        <v>68</v>
      </c>
      <c r="Y97" s="8">
        <f t="shared" si="27"/>
        <v>0</v>
      </c>
    </row>
    <row r="98" spans="1:25" ht="27" customHeight="1" x14ac:dyDescent="0.2">
      <c r="A98" s="57"/>
      <c r="B98" s="58"/>
      <c r="C98" s="58"/>
      <c r="D98" s="58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7"/>
      <c r="X98" s="57"/>
      <c r="Y98" s="57"/>
    </row>
    <row r="99" spans="1:25" s="2" customFormat="1" ht="81.75" customHeight="1" x14ac:dyDescent="0.2">
      <c r="A99" s="122" t="s">
        <v>30</v>
      </c>
      <c r="B99" s="122"/>
      <c r="C99" s="122"/>
      <c r="D99" s="122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3" t="s">
        <v>14</v>
      </c>
      <c r="X99" s="123" t="s">
        <v>16</v>
      </c>
      <c r="Y99" s="121" t="s">
        <v>15</v>
      </c>
    </row>
    <row r="100" spans="1:25" s="2" customFormat="1" ht="21.75" customHeight="1" x14ac:dyDescent="0.2">
      <c r="A100" s="102" t="s">
        <v>0</v>
      </c>
      <c r="B100" s="102"/>
      <c r="C100" s="102"/>
      <c r="D100" s="20" t="s">
        <v>12</v>
      </c>
      <c r="E100" s="102" t="s">
        <v>1</v>
      </c>
      <c r="F100" s="102"/>
      <c r="G100" s="102"/>
      <c r="H100" s="102" t="s">
        <v>2</v>
      </c>
      <c r="I100" s="102"/>
      <c r="J100" s="102"/>
      <c r="K100" s="102"/>
      <c r="L100" s="102" t="s">
        <v>3</v>
      </c>
      <c r="M100" s="102"/>
      <c r="N100" s="102"/>
      <c r="O100" s="102" t="s">
        <v>4</v>
      </c>
      <c r="P100" s="102"/>
      <c r="Q100" s="102"/>
      <c r="R100" s="102"/>
      <c r="S100" s="102"/>
      <c r="T100" s="102" t="s">
        <v>5</v>
      </c>
      <c r="U100" s="102"/>
      <c r="V100" s="102"/>
      <c r="W100" s="113"/>
      <c r="X100" s="123"/>
      <c r="Y100" s="121"/>
    </row>
    <row r="101" spans="1:25" s="6" customFormat="1" ht="11.25" customHeight="1" x14ac:dyDescent="0.2">
      <c r="A101" s="102"/>
      <c r="B101" s="102"/>
      <c r="C101" s="102"/>
      <c r="D101" s="20" t="s">
        <v>13</v>
      </c>
      <c r="E101" s="5">
        <v>17</v>
      </c>
      <c r="F101" s="5">
        <v>18</v>
      </c>
      <c r="G101" s="5">
        <v>19</v>
      </c>
      <c r="H101" s="5">
        <v>20</v>
      </c>
      <c r="I101" s="5">
        <v>21</v>
      </c>
      <c r="J101" s="5">
        <v>22</v>
      </c>
      <c r="K101" s="5">
        <v>23</v>
      </c>
      <c r="L101" s="5">
        <v>24</v>
      </c>
      <c r="M101" s="5">
        <v>25</v>
      </c>
      <c r="N101" s="5">
        <v>26</v>
      </c>
      <c r="O101" s="5">
        <v>27</v>
      </c>
      <c r="P101" s="5">
        <v>28</v>
      </c>
      <c r="Q101" s="5">
        <v>29</v>
      </c>
      <c r="R101" s="5">
        <v>30</v>
      </c>
      <c r="S101" s="5">
        <v>31</v>
      </c>
      <c r="T101" s="5">
        <v>32</v>
      </c>
      <c r="U101" s="5">
        <v>33</v>
      </c>
      <c r="V101" s="5">
        <v>34</v>
      </c>
      <c r="W101" s="113"/>
      <c r="X101" s="123"/>
      <c r="Y101" s="121"/>
    </row>
    <row r="102" spans="1:25" ht="12.75" customHeight="1" x14ac:dyDescent="0.2">
      <c r="A102" s="98" t="s">
        <v>19</v>
      </c>
      <c r="B102" s="75" t="s">
        <v>8</v>
      </c>
      <c r="C102" s="44">
        <v>8</v>
      </c>
      <c r="D102" s="45"/>
      <c r="E102" s="24"/>
      <c r="F102" s="76">
        <v>1</v>
      </c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60">
        <v>1</v>
      </c>
      <c r="S102" s="24"/>
      <c r="T102" s="24"/>
      <c r="U102" s="24"/>
      <c r="V102" s="24"/>
      <c r="W102" s="7">
        <f t="shared" ref="W102:W117" si="33">SUM(E102:V102)</f>
        <v>2</v>
      </c>
      <c r="X102" s="3">
        <f>34*3</f>
        <v>102</v>
      </c>
      <c r="Y102" s="8">
        <f t="shared" ref="Y102:Y117" si="34">W102/X102</f>
        <v>1.9607843137254902E-2</v>
      </c>
    </row>
    <row r="103" spans="1:25" ht="12.75" customHeight="1" x14ac:dyDescent="0.2">
      <c r="A103" s="98"/>
      <c r="B103" s="75" t="s">
        <v>21</v>
      </c>
      <c r="C103" s="44">
        <v>8</v>
      </c>
      <c r="D103" s="45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7">
        <f t="shared" si="33"/>
        <v>0</v>
      </c>
      <c r="X103" s="3">
        <f>34*2</f>
        <v>68</v>
      </c>
      <c r="Y103" s="8">
        <f t="shared" si="34"/>
        <v>0</v>
      </c>
    </row>
    <row r="104" spans="1:25" x14ac:dyDescent="0.2">
      <c r="A104" s="98"/>
      <c r="B104" s="75" t="s">
        <v>7</v>
      </c>
      <c r="C104" s="44">
        <v>8</v>
      </c>
      <c r="D104" s="43"/>
      <c r="E104" s="24"/>
      <c r="F104" s="24"/>
      <c r="G104" s="76">
        <v>1</v>
      </c>
      <c r="H104" s="24"/>
      <c r="I104" s="24"/>
      <c r="J104" s="24"/>
      <c r="K104" s="24"/>
      <c r="L104" s="24"/>
      <c r="M104" s="24"/>
      <c r="N104" s="76">
        <v>1</v>
      </c>
      <c r="O104" s="24"/>
      <c r="P104" s="24"/>
      <c r="Q104" s="24"/>
      <c r="R104" s="24"/>
      <c r="S104" s="24"/>
      <c r="T104" s="24"/>
      <c r="U104" s="24"/>
      <c r="V104" s="24"/>
      <c r="W104" s="7">
        <f t="shared" si="33"/>
        <v>2</v>
      </c>
      <c r="X104" s="3">
        <f t="shared" ref="X104:X105" si="35">34*3</f>
        <v>102</v>
      </c>
      <c r="Y104" s="8">
        <f t="shared" si="34"/>
        <v>1.9607843137254902E-2</v>
      </c>
    </row>
    <row r="105" spans="1:25" ht="12.75" customHeight="1" x14ac:dyDescent="0.2">
      <c r="A105" s="98"/>
      <c r="B105" s="75" t="s">
        <v>60</v>
      </c>
      <c r="C105" s="44">
        <v>8</v>
      </c>
      <c r="D105" s="68"/>
      <c r="E105" s="24"/>
      <c r="F105" s="24"/>
      <c r="G105" s="76">
        <v>1</v>
      </c>
      <c r="H105" s="24"/>
      <c r="I105" s="24"/>
      <c r="J105" s="24"/>
      <c r="K105" s="24"/>
      <c r="L105" s="24"/>
      <c r="M105" s="24"/>
      <c r="N105" s="24"/>
      <c r="O105" s="76">
        <v>1</v>
      </c>
      <c r="P105" s="24"/>
      <c r="Q105" s="24"/>
      <c r="R105" s="24"/>
      <c r="S105" s="60">
        <v>1</v>
      </c>
      <c r="T105" s="24"/>
      <c r="U105" s="24"/>
      <c r="V105" s="24"/>
      <c r="W105" s="7">
        <f t="shared" si="33"/>
        <v>3</v>
      </c>
      <c r="X105" s="3">
        <f t="shared" si="35"/>
        <v>102</v>
      </c>
      <c r="Y105" s="8">
        <f t="shared" si="34"/>
        <v>2.9411764705882353E-2</v>
      </c>
    </row>
    <row r="106" spans="1:25" ht="12.75" customHeight="1" x14ac:dyDescent="0.2">
      <c r="A106" s="98"/>
      <c r="B106" s="75" t="s">
        <v>61</v>
      </c>
      <c r="C106" s="44">
        <v>8</v>
      </c>
      <c r="D106" s="45"/>
      <c r="E106" s="24"/>
      <c r="F106" s="24"/>
      <c r="G106" s="24"/>
      <c r="H106" s="76">
        <v>1</v>
      </c>
      <c r="I106" s="24"/>
      <c r="J106" s="24"/>
      <c r="K106" s="24"/>
      <c r="L106" s="24"/>
      <c r="M106" s="76">
        <v>1</v>
      </c>
      <c r="N106" s="24"/>
      <c r="O106" s="24"/>
      <c r="P106" s="24"/>
      <c r="Q106" s="24"/>
      <c r="R106" s="24"/>
      <c r="S106" s="37"/>
      <c r="T106" s="37"/>
      <c r="U106" s="24"/>
      <c r="V106" s="24"/>
      <c r="W106" s="7">
        <f t="shared" si="33"/>
        <v>2</v>
      </c>
      <c r="X106" s="3">
        <f t="shared" ref="X106" si="36">34*2</f>
        <v>68</v>
      </c>
      <c r="Y106" s="8">
        <f t="shared" si="34"/>
        <v>2.9411764705882353E-2</v>
      </c>
    </row>
    <row r="107" spans="1:25" ht="12.75" customHeight="1" x14ac:dyDescent="0.2">
      <c r="A107" s="98"/>
      <c r="B107" s="75" t="s">
        <v>62</v>
      </c>
      <c r="C107" s="44">
        <v>8</v>
      </c>
      <c r="D107" s="45"/>
      <c r="E107" s="24"/>
      <c r="F107" s="24"/>
      <c r="G107" s="24"/>
      <c r="H107" s="24"/>
      <c r="I107" s="24"/>
      <c r="J107" s="24"/>
      <c r="K107" s="24"/>
      <c r="L107" s="24"/>
      <c r="M107" s="24"/>
      <c r="N107" s="76">
        <v>1</v>
      </c>
      <c r="O107" s="24"/>
      <c r="P107" s="24"/>
      <c r="Q107" s="24"/>
      <c r="R107" s="24"/>
      <c r="S107" s="37"/>
      <c r="T107" s="37"/>
      <c r="U107" s="24"/>
      <c r="V107" s="24"/>
      <c r="W107" s="7">
        <f t="shared" si="33"/>
        <v>1</v>
      </c>
      <c r="X107" s="3">
        <f>34*1</f>
        <v>34</v>
      </c>
      <c r="Y107" s="8">
        <f t="shared" si="34"/>
        <v>2.9411764705882353E-2</v>
      </c>
    </row>
    <row r="108" spans="1:25" ht="12.75" customHeight="1" x14ac:dyDescent="0.2">
      <c r="A108" s="98"/>
      <c r="B108" s="75" t="s">
        <v>29</v>
      </c>
      <c r="C108" s="44">
        <v>8</v>
      </c>
      <c r="D108" s="45"/>
      <c r="E108" s="24"/>
      <c r="F108" s="24"/>
      <c r="G108" s="24"/>
      <c r="H108" s="24"/>
      <c r="I108" s="24"/>
      <c r="J108" s="24"/>
      <c r="K108" s="76">
        <v>1</v>
      </c>
      <c r="L108" s="24"/>
      <c r="M108" s="24"/>
      <c r="N108" s="24"/>
      <c r="O108" s="24"/>
      <c r="P108" s="24"/>
      <c r="Q108" s="24"/>
      <c r="R108" s="24"/>
      <c r="S108" s="37"/>
      <c r="T108" s="37"/>
      <c r="U108" s="24"/>
      <c r="V108" s="24"/>
      <c r="W108" s="7">
        <f t="shared" si="33"/>
        <v>1</v>
      </c>
      <c r="X108" s="3">
        <f t="shared" ref="X108" si="37">34*1</f>
        <v>34</v>
      </c>
      <c r="Y108" s="8">
        <f t="shared" si="34"/>
        <v>2.9411764705882353E-2</v>
      </c>
    </row>
    <row r="109" spans="1:25" ht="12.75" customHeight="1" x14ac:dyDescent="0.2">
      <c r="A109" s="98"/>
      <c r="B109" s="75" t="s">
        <v>22</v>
      </c>
      <c r="C109" s="44">
        <v>8</v>
      </c>
      <c r="D109" s="43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37"/>
      <c r="T109" s="37"/>
      <c r="U109" s="60">
        <v>1</v>
      </c>
      <c r="V109" s="24"/>
      <c r="W109" s="7">
        <f t="shared" si="33"/>
        <v>1</v>
      </c>
      <c r="X109" s="3">
        <v>68</v>
      </c>
      <c r="Y109" s="8">
        <f t="shared" si="34"/>
        <v>1.4705882352941176E-2</v>
      </c>
    </row>
    <row r="110" spans="1:25" ht="12.75" customHeight="1" x14ac:dyDescent="0.2">
      <c r="A110" s="98"/>
      <c r="B110" s="75" t="s">
        <v>24</v>
      </c>
      <c r="C110" s="44">
        <v>8</v>
      </c>
      <c r="D110" s="43"/>
      <c r="E110" s="24"/>
      <c r="F110" s="24"/>
      <c r="G110" s="24"/>
      <c r="H110" s="76">
        <v>1</v>
      </c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37"/>
      <c r="T110" s="37"/>
      <c r="U110" s="24"/>
      <c r="V110" s="60">
        <v>1</v>
      </c>
      <c r="W110" s="7">
        <f t="shared" si="33"/>
        <v>2</v>
      </c>
      <c r="X110" s="3">
        <f t="shared" ref="X110:X113" si="38">34*2</f>
        <v>68</v>
      </c>
      <c r="Y110" s="8">
        <f t="shared" si="34"/>
        <v>2.9411764705882353E-2</v>
      </c>
    </row>
    <row r="111" spans="1:25" ht="12.75" customHeight="1" x14ac:dyDescent="0.2">
      <c r="A111" s="98"/>
      <c r="B111" s="75" t="s">
        <v>28</v>
      </c>
      <c r="C111" s="44">
        <v>8</v>
      </c>
      <c r="D111" s="43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76">
        <v>1</v>
      </c>
      <c r="Q111" s="24"/>
      <c r="R111" s="24"/>
      <c r="S111" s="37"/>
      <c r="T111" s="37"/>
      <c r="U111" s="24"/>
      <c r="V111" s="37"/>
      <c r="W111" s="7">
        <f t="shared" si="33"/>
        <v>1</v>
      </c>
      <c r="X111" s="3">
        <f t="shared" si="38"/>
        <v>68</v>
      </c>
      <c r="Y111" s="8">
        <f t="shared" si="34"/>
        <v>1.4705882352941176E-2</v>
      </c>
    </row>
    <row r="112" spans="1:25" ht="12.75" customHeight="1" x14ac:dyDescent="0.2">
      <c r="A112" s="98"/>
      <c r="B112" s="74" t="s">
        <v>31</v>
      </c>
      <c r="C112" s="44">
        <v>8</v>
      </c>
      <c r="D112" s="43"/>
      <c r="E112" s="24"/>
      <c r="F112" s="24"/>
      <c r="G112" s="24"/>
      <c r="H112" s="76">
        <v>1</v>
      </c>
      <c r="I112" s="24"/>
      <c r="J112" s="24"/>
      <c r="K112" s="24"/>
      <c r="L112" s="24"/>
      <c r="M112" s="76">
        <v>1</v>
      </c>
      <c r="N112" s="24"/>
      <c r="O112" s="24"/>
      <c r="P112" s="24"/>
      <c r="Q112" s="24"/>
      <c r="R112" s="24"/>
      <c r="S112" s="37"/>
      <c r="T112" s="37"/>
      <c r="U112" s="37"/>
      <c r="V112" s="24"/>
      <c r="W112" s="7">
        <f t="shared" si="33"/>
        <v>2</v>
      </c>
      <c r="X112" s="3">
        <f t="shared" si="38"/>
        <v>68</v>
      </c>
      <c r="Y112" s="8">
        <f t="shared" si="34"/>
        <v>2.9411764705882353E-2</v>
      </c>
    </row>
    <row r="113" spans="1:25" ht="12.75" customHeight="1" x14ac:dyDescent="0.2">
      <c r="A113" s="98"/>
      <c r="B113" s="74" t="s">
        <v>23</v>
      </c>
      <c r="C113" s="44">
        <v>8</v>
      </c>
      <c r="D113" s="43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37"/>
      <c r="T113" s="37"/>
      <c r="U113" s="24"/>
      <c r="V113" s="24"/>
      <c r="W113" s="7">
        <f t="shared" si="33"/>
        <v>0</v>
      </c>
      <c r="X113" s="3">
        <f t="shared" si="38"/>
        <v>68</v>
      </c>
      <c r="Y113" s="8">
        <f t="shared" si="34"/>
        <v>0</v>
      </c>
    </row>
    <row r="114" spans="1:25" ht="12.75" customHeight="1" x14ac:dyDescent="0.2">
      <c r="A114" s="98"/>
      <c r="B114" s="74" t="s">
        <v>41</v>
      </c>
      <c r="C114" s="44">
        <v>8</v>
      </c>
      <c r="D114" s="43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37"/>
      <c r="T114" s="37"/>
      <c r="U114" s="24"/>
      <c r="V114" s="24"/>
      <c r="W114" s="7">
        <f t="shared" si="33"/>
        <v>0</v>
      </c>
      <c r="X114" s="3">
        <f t="shared" ref="X114:X116" si="39">34*1</f>
        <v>34</v>
      </c>
      <c r="Y114" s="8">
        <f t="shared" si="34"/>
        <v>0</v>
      </c>
    </row>
    <row r="115" spans="1:25" ht="12.75" customHeight="1" x14ac:dyDescent="0.2">
      <c r="A115" s="98"/>
      <c r="B115" s="74" t="s">
        <v>57</v>
      </c>
      <c r="C115" s="44">
        <v>8</v>
      </c>
      <c r="D115" s="43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37"/>
      <c r="T115" s="37"/>
      <c r="U115" s="24"/>
      <c r="V115" s="24"/>
      <c r="W115" s="7">
        <f t="shared" si="33"/>
        <v>0</v>
      </c>
      <c r="X115" s="3">
        <f t="shared" si="39"/>
        <v>34</v>
      </c>
      <c r="Y115" s="8">
        <f t="shared" si="34"/>
        <v>0</v>
      </c>
    </row>
    <row r="116" spans="1:25" ht="12.75" customHeight="1" x14ac:dyDescent="0.2">
      <c r="A116" s="98"/>
      <c r="B116" s="72" t="s">
        <v>77</v>
      </c>
      <c r="C116" s="44">
        <v>8</v>
      </c>
      <c r="D116" s="43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37"/>
      <c r="T116" s="37"/>
      <c r="U116" s="24"/>
      <c r="V116" s="24"/>
      <c r="W116" s="7">
        <f t="shared" si="33"/>
        <v>0</v>
      </c>
      <c r="X116" s="3">
        <f t="shared" si="39"/>
        <v>34</v>
      </c>
      <c r="Y116" s="8">
        <f t="shared" si="34"/>
        <v>0</v>
      </c>
    </row>
    <row r="117" spans="1:25" ht="12.75" customHeight="1" x14ac:dyDescent="0.2">
      <c r="A117" s="98"/>
      <c r="B117" s="88" t="s">
        <v>55</v>
      </c>
      <c r="C117" s="44">
        <v>8</v>
      </c>
      <c r="D117" s="43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37"/>
      <c r="T117" s="37"/>
      <c r="U117" s="24"/>
      <c r="V117" s="24"/>
      <c r="W117" s="7">
        <f t="shared" si="33"/>
        <v>0</v>
      </c>
      <c r="X117" s="3">
        <f t="shared" ref="X117" si="40">34*2</f>
        <v>68</v>
      </c>
      <c r="Y117" s="8">
        <f t="shared" si="34"/>
        <v>0</v>
      </c>
    </row>
    <row r="118" spans="1:25" ht="27" customHeight="1" x14ac:dyDescent="0.2">
      <c r="A118" s="57"/>
      <c r="B118" s="58"/>
      <c r="C118" s="58"/>
      <c r="D118" s="58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7"/>
      <c r="X118" s="57"/>
      <c r="Y118" s="57"/>
    </row>
    <row r="119" spans="1:25" s="2" customFormat="1" ht="81.75" customHeight="1" x14ac:dyDescent="0.2">
      <c r="A119" s="122" t="s">
        <v>32</v>
      </c>
      <c r="B119" s="122"/>
      <c r="C119" s="122"/>
      <c r="D119" s="122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3" t="s">
        <v>14</v>
      </c>
      <c r="X119" s="123" t="s">
        <v>16</v>
      </c>
      <c r="Y119" s="121" t="s">
        <v>15</v>
      </c>
    </row>
    <row r="120" spans="1:25" s="2" customFormat="1" ht="21.75" customHeight="1" x14ac:dyDescent="0.2">
      <c r="A120" s="102" t="s">
        <v>0</v>
      </c>
      <c r="B120" s="102"/>
      <c r="C120" s="102"/>
      <c r="D120" s="20" t="s">
        <v>12</v>
      </c>
      <c r="E120" s="102" t="s">
        <v>1</v>
      </c>
      <c r="F120" s="102"/>
      <c r="G120" s="102"/>
      <c r="H120" s="102" t="s">
        <v>2</v>
      </c>
      <c r="I120" s="102"/>
      <c r="J120" s="102"/>
      <c r="K120" s="102"/>
      <c r="L120" s="102" t="s">
        <v>3</v>
      </c>
      <c r="M120" s="102"/>
      <c r="N120" s="102"/>
      <c r="O120" s="102" t="s">
        <v>4</v>
      </c>
      <c r="P120" s="102"/>
      <c r="Q120" s="102"/>
      <c r="R120" s="102"/>
      <c r="S120" s="102"/>
      <c r="T120" s="102" t="s">
        <v>5</v>
      </c>
      <c r="U120" s="102"/>
      <c r="V120" s="102"/>
      <c r="W120" s="113"/>
      <c r="X120" s="123"/>
      <c r="Y120" s="121"/>
    </row>
    <row r="121" spans="1:25" s="6" customFormat="1" ht="11.25" customHeight="1" x14ac:dyDescent="0.2">
      <c r="A121" s="102"/>
      <c r="B121" s="102"/>
      <c r="C121" s="102"/>
      <c r="D121" s="20" t="s">
        <v>13</v>
      </c>
      <c r="E121" s="5">
        <v>17</v>
      </c>
      <c r="F121" s="5">
        <v>18</v>
      </c>
      <c r="G121" s="5">
        <v>19</v>
      </c>
      <c r="H121" s="5">
        <v>20</v>
      </c>
      <c r="I121" s="5">
        <v>21</v>
      </c>
      <c r="J121" s="5">
        <v>22</v>
      </c>
      <c r="K121" s="5">
        <v>23</v>
      </c>
      <c r="L121" s="5">
        <v>24</v>
      </c>
      <c r="M121" s="5">
        <v>25</v>
      </c>
      <c r="N121" s="5">
        <v>26</v>
      </c>
      <c r="O121" s="5">
        <v>27</v>
      </c>
      <c r="P121" s="5">
        <v>28</v>
      </c>
      <c r="Q121" s="5">
        <v>29</v>
      </c>
      <c r="R121" s="5">
        <v>30</v>
      </c>
      <c r="S121" s="5">
        <v>31</v>
      </c>
      <c r="T121" s="5">
        <v>32</v>
      </c>
      <c r="U121" s="5">
        <v>33</v>
      </c>
      <c r="V121" s="5">
        <v>34</v>
      </c>
      <c r="W121" s="113"/>
      <c r="X121" s="123"/>
      <c r="Y121" s="121"/>
    </row>
    <row r="122" spans="1:25" ht="12.75" customHeight="1" x14ac:dyDescent="0.2">
      <c r="A122" s="98" t="s">
        <v>19</v>
      </c>
      <c r="B122" s="71" t="s">
        <v>8</v>
      </c>
      <c r="C122" s="44">
        <v>9</v>
      </c>
      <c r="D122" s="45"/>
      <c r="E122" s="24"/>
      <c r="F122" s="24"/>
      <c r="G122" s="24"/>
      <c r="H122" s="24"/>
      <c r="I122" s="63">
        <v>1</v>
      </c>
      <c r="J122" s="24"/>
      <c r="K122" s="24"/>
      <c r="L122" s="24"/>
      <c r="M122" s="76">
        <v>1</v>
      </c>
      <c r="N122" s="24"/>
      <c r="O122" s="24"/>
      <c r="P122" s="24"/>
      <c r="Q122" s="24"/>
      <c r="R122" s="24"/>
      <c r="S122" s="24"/>
      <c r="T122" s="24"/>
      <c r="U122" s="24"/>
      <c r="V122" s="76">
        <v>1</v>
      </c>
      <c r="W122" s="7">
        <f t="shared" ref="W122:W137" si="41">SUM(E122:V122)</f>
        <v>3</v>
      </c>
      <c r="X122" s="3">
        <f>34*3</f>
        <v>102</v>
      </c>
      <c r="Y122" s="8">
        <f t="shared" ref="Y122:Y137" si="42">W122/X122</f>
        <v>2.9411764705882353E-2</v>
      </c>
    </row>
    <row r="123" spans="1:25" ht="12.75" customHeight="1" x14ac:dyDescent="0.2">
      <c r="A123" s="98"/>
      <c r="B123" s="71" t="s">
        <v>21</v>
      </c>
      <c r="C123" s="44">
        <v>9</v>
      </c>
      <c r="D123" s="45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7">
        <f t="shared" si="41"/>
        <v>0</v>
      </c>
      <c r="X123" s="3">
        <f t="shared" ref="X123:X125" si="43">34*3</f>
        <v>102</v>
      </c>
      <c r="Y123" s="8">
        <f t="shared" si="42"/>
        <v>0</v>
      </c>
    </row>
    <row r="124" spans="1:25" x14ac:dyDescent="0.2">
      <c r="A124" s="98"/>
      <c r="B124" s="71" t="s">
        <v>7</v>
      </c>
      <c r="C124" s="44">
        <v>9</v>
      </c>
      <c r="D124" s="43"/>
      <c r="E124" s="24"/>
      <c r="F124" s="24"/>
      <c r="G124" s="24"/>
      <c r="H124" s="76">
        <v>1</v>
      </c>
      <c r="I124" s="24"/>
      <c r="J124" s="24"/>
      <c r="K124" s="24"/>
      <c r="L124" s="24"/>
      <c r="M124" s="24"/>
      <c r="N124" s="76">
        <v>1</v>
      </c>
      <c r="O124" s="24"/>
      <c r="P124" s="24"/>
      <c r="Q124" s="24"/>
      <c r="R124" s="24"/>
      <c r="S124" s="24"/>
      <c r="T124" s="24"/>
      <c r="U124" s="24"/>
      <c r="V124" s="76">
        <v>1</v>
      </c>
      <c r="W124" s="7">
        <f t="shared" si="41"/>
        <v>3</v>
      </c>
      <c r="X124" s="3">
        <f t="shared" si="43"/>
        <v>102</v>
      </c>
      <c r="Y124" s="8">
        <f t="shared" si="42"/>
        <v>2.9411764705882353E-2</v>
      </c>
    </row>
    <row r="125" spans="1:25" ht="12.75" customHeight="1" x14ac:dyDescent="0.2">
      <c r="A125" s="98"/>
      <c r="B125" s="71" t="s">
        <v>60</v>
      </c>
      <c r="C125" s="44">
        <v>9</v>
      </c>
      <c r="D125" s="45"/>
      <c r="E125" s="24"/>
      <c r="F125" s="76">
        <v>1</v>
      </c>
      <c r="G125" s="24"/>
      <c r="H125" s="24"/>
      <c r="I125" s="24"/>
      <c r="J125" s="24"/>
      <c r="K125" s="76">
        <v>1</v>
      </c>
      <c r="L125" s="24"/>
      <c r="M125" s="24"/>
      <c r="N125" s="24"/>
      <c r="O125" s="76">
        <v>1</v>
      </c>
      <c r="P125" s="24"/>
      <c r="Q125" s="24"/>
      <c r="R125" s="24"/>
      <c r="S125" s="24"/>
      <c r="T125" s="24"/>
      <c r="U125" s="76">
        <v>1</v>
      </c>
      <c r="V125" s="24"/>
      <c r="W125" s="7">
        <f t="shared" si="41"/>
        <v>4</v>
      </c>
      <c r="X125" s="3">
        <f t="shared" si="43"/>
        <v>102</v>
      </c>
      <c r="Y125" s="8">
        <f t="shared" si="42"/>
        <v>3.9215686274509803E-2</v>
      </c>
    </row>
    <row r="126" spans="1:25" x14ac:dyDescent="0.2">
      <c r="A126" s="98"/>
      <c r="B126" s="71" t="s">
        <v>61</v>
      </c>
      <c r="C126" s="44">
        <v>9</v>
      </c>
      <c r="D126" s="45"/>
      <c r="E126" s="24"/>
      <c r="F126" s="24"/>
      <c r="G126" s="76">
        <v>1</v>
      </c>
      <c r="H126" s="24"/>
      <c r="I126" s="24"/>
      <c r="J126" s="24"/>
      <c r="K126" s="24"/>
      <c r="L126" s="76">
        <v>1</v>
      </c>
      <c r="M126" s="24"/>
      <c r="N126" s="24"/>
      <c r="O126" s="24"/>
      <c r="P126" s="24"/>
      <c r="Q126" s="24"/>
      <c r="R126" s="24"/>
      <c r="S126" s="37"/>
      <c r="T126" s="37"/>
      <c r="U126" s="76">
        <v>1</v>
      </c>
      <c r="V126" s="24"/>
      <c r="W126" s="7">
        <f t="shared" si="41"/>
        <v>3</v>
      </c>
      <c r="X126" s="3">
        <v>68</v>
      </c>
      <c r="Y126" s="8">
        <f t="shared" si="42"/>
        <v>4.4117647058823532E-2</v>
      </c>
    </row>
    <row r="127" spans="1:25" ht="12.75" customHeight="1" x14ac:dyDescent="0.2">
      <c r="A127" s="98"/>
      <c r="B127" s="71" t="s">
        <v>62</v>
      </c>
      <c r="C127" s="44">
        <v>9</v>
      </c>
      <c r="D127" s="43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37"/>
      <c r="T127" s="37"/>
      <c r="U127" s="24"/>
      <c r="V127" s="76">
        <v>1</v>
      </c>
      <c r="W127" s="7">
        <f t="shared" si="41"/>
        <v>1</v>
      </c>
      <c r="X127" s="3">
        <f>34*1</f>
        <v>34</v>
      </c>
      <c r="Y127" s="8">
        <f t="shared" si="42"/>
        <v>2.9411764705882353E-2</v>
      </c>
    </row>
    <row r="128" spans="1:25" x14ac:dyDescent="0.2">
      <c r="A128" s="98"/>
      <c r="B128" s="71" t="s">
        <v>29</v>
      </c>
      <c r="C128" s="44">
        <v>9</v>
      </c>
      <c r="D128" s="43"/>
      <c r="E128" s="24"/>
      <c r="F128" s="24"/>
      <c r="G128" s="24"/>
      <c r="H128" s="24"/>
      <c r="I128" s="24"/>
      <c r="J128" s="24"/>
      <c r="K128" s="24"/>
      <c r="M128" s="24"/>
      <c r="N128" s="76">
        <v>1</v>
      </c>
      <c r="O128" s="24"/>
      <c r="P128" s="24"/>
      <c r="Q128" s="24"/>
      <c r="R128" s="24"/>
      <c r="S128" s="37"/>
      <c r="T128" s="37"/>
      <c r="U128" s="24"/>
      <c r="V128" s="24"/>
      <c r="W128" s="7">
        <f>SUM(E128:V128)</f>
        <v>1</v>
      </c>
      <c r="X128" s="3">
        <f t="shared" ref="X128" si="44">34*1</f>
        <v>34</v>
      </c>
      <c r="Y128" s="8">
        <f t="shared" si="42"/>
        <v>2.9411764705882353E-2</v>
      </c>
    </row>
    <row r="129" spans="1:25" x14ac:dyDescent="0.2">
      <c r="A129" s="98"/>
      <c r="B129" s="71" t="s">
        <v>22</v>
      </c>
      <c r="C129" s="44">
        <v>9</v>
      </c>
      <c r="D129" s="43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37"/>
      <c r="T129" s="37"/>
      <c r="U129" s="24"/>
      <c r="V129" s="24"/>
      <c r="W129" s="7">
        <f t="shared" si="41"/>
        <v>0</v>
      </c>
      <c r="X129" s="3">
        <v>85</v>
      </c>
      <c r="Y129" s="8">
        <f t="shared" si="42"/>
        <v>0</v>
      </c>
    </row>
    <row r="130" spans="1:25" x14ac:dyDescent="0.2">
      <c r="A130" s="98"/>
      <c r="B130" s="71" t="s">
        <v>26</v>
      </c>
      <c r="C130" s="44">
        <v>9</v>
      </c>
      <c r="D130" s="43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37"/>
      <c r="T130" s="37"/>
      <c r="U130" s="24"/>
      <c r="V130" s="24"/>
      <c r="W130" s="7">
        <f t="shared" si="41"/>
        <v>0</v>
      </c>
      <c r="X130" s="3">
        <f>34*1</f>
        <v>34</v>
      </c>
      <c r="Y130" s="8">
        <f t="shared" si="42"/>
        <v>0</v>
      </c>
    </row>
    <row r="131" spans="1:25" x14ac:dyDescent="0.2">
      <c r="A131" s="98"/>
      <c r="B131" s="71" t="s">
        <v>24</v>
      </c>
      <c r="C131" s="44">
        <v>9</v>
      </c>
      <c r="D131" s="43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76">
        <v>1</v>
      </c>
      <c r="P131" s="24"/>
      <c r="Q131" s="24"/>
      <c r="R131" s="24"/>
      <c r="S131" s="37"/>
      <c r="T131" s="37"/>
      <c r="U131" s="76">
        <v>1</v>
      </c>
      <c r="V131" s="24"/>
      <c r="W131" s="7">
        <f t="shared" si="41"/>
        <v>2</v>
      </c>
      <c r="X131" s="3">
        <f>34*2</f>
        <v>68</v>
      </c>
      <c r="Y131" s="8">
        <f t="shared" si="42"/>
        <v>2.9411764705882353E-2</v>
      </c>
    </row>
    <row r="132" spans="1:25" x14ac:dyDescent="0.2">
      <c r="A132" s="98"/>
      <c r="B132" s="71" t="s">
        <v>28</v>
      </c>
      <c r="C132" s="44">
        <v>9</v>
      </c>
      <c r="D132" s="43"/>
      <c r="E132" s="24"/>
      <c r="F132" s="24"/>
      <c r="G132" s="76">
        <v>1</v>
      </c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37"/>
      <c r="T132" s="76">
        <v>1</v>
      </c>
      <c r="U132" s="24"/>
      <c r="V132" s="24"/>
      <c r="W132" s="7">
        <f t="shared" si="41"/>
        <v>2</v>
      </c>
      <c r="X132" s="3">
        <f>34*3</f>
        <v>102</v>
      </c>
      <c r="Y132" s="8">
        <f t="shared" si="42"/>
        <v>1.9607843137254902E-2</v>
      </c>
    </row>
    <row r="133" spans="1:25" x14ac:dyDescent="0.2">
      <c r="A133" s="98"/>
      <c r="B133" s="72" t="s">
        <v>31</v>
      </c>
      <c r="C133" s="44">
        <v>9</v>
      </c>
      <c r="D133" s="43"/>
      <c r="E133" s="24"/>
      <c r="F133" s="24"/>
      <c r="G133" s="24"/>
      <c r="H133" s="24"/>
      <c r="I133" s="76">
        <v>1</v>
      </c>
      <c r="J133" s="24"/>
      <c r="K133" s="24"/>
      <c r="L133" s="24"/>
      <c r="M133" s="24"/>
      <c r="N133" s="24"/>
      <c r="O133" s="24"/>
      <c r="P133" s="24"/>
      <c r="Q133" s="24"/>
      <c r="R133" s="24"/>
      <c r="S133" s="37"/>
      <c r="T133" s="37"/>
      <c r="U133" s="76">
        <v>1</v>
      </c>
      <c r="V133" s="24"/>
      <c r="W133" s="7">
        <f t="shared" si="41"/>
        <v>2</v>
      </c>
      <c r="X133" s="3">
        <f>34*2</f>
        <v>68</v>
      </c>
      <c r="Y133" s="8">
        <f t="shared" si="42"/>
        <v>2.9411764705882353E-2</v>
      </c>
    </row>
    <row r="134" spans="1:25" x14ac:dyDescent="0.2">
      <c r="A134" s="98"/>
      <c r="B134" s="72" t="s">
        <v>23</v>
      </c>
      <c r="C134" s="44">
        <v>9</v>
      </c>
      <c r="D134" s="43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37"/>
      <c r="T134" s="37"/>
      <c r="U134" s="24"/>
      <c r="V134" s="24"/>
      <c r="W134" s="7">
        <f t="shared" si="41"/>
        <v>0</v>
      </c>
      <c r="X134" s="3">
        <f t="shared" ref="X134" si="45">34*2</f>
        <v>68</v>
      </c>
      <c r="Y134" s="8">
        <f t="shared" si="42"/>
        <v>0</v>
      </c>
    </row>
    <row r="135" spans="1:25" x14ac:dyDescent="0.2">
      <c r="A135" s="98"/>
      <c r="B135" s="72" t="s">
        <v>57</v>
      </c>
      <c r="C135" s="44">
        <v>9</v>
      </c>
      <c r="D135" s="43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37"/>
      <c r="T135" s="37"/>
      <c r="U135" s="24"/>
      <c r="V135" s="24"/>
      <c r="W135" s="7">
        <f t="shared" si="41"/>
        <v>0</v>
      </c>
      <c r="X135" s="3">
        <f>34*1</f>
        <v>34</v>
      </c>
      <c r="Y135" s="8">
        <f t="shared" si="42"/>
        <v>0</v>
      </c>
    </row>
    <row r="136" spans="1:25" ht="18" customHeight="1" x14ac:dyDescent="0.2">
      <c r="A136" s="98"/>
      <c r="B136" s="72" t="s">
        <v>77</v>
      </c>
      <c r="C136" s="44">
        <v>9</v>
      </c>
      <c r="D136" s="43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37"/>
      <c r="T136" s="37"/>
      <c r="U136" s="24"/>
      <c r="V136" s="24"/>
      <c r="W136" s="7">
        <f t="shared" si="41"/>
        <v>0</v>
      </c>
      <c r="X136" s="3">
        <f t="shared" ref="X136" si="46">34*1</f>
        <v>34</v>
      </c>
      <c r="Y136" s="8">
        <f t="shared" si="42"/>
        <v>0</v>
      </c>
    </row>
    <row r="137" spans="1:25" ht="27" customHeight="1" x14ac:dyDescent="0.2">
      <c r="A137" s="98"/>
      <c r="B137" s="72" t="s">
        <v>55</v>
      </c>
      <c r="C137" s="44">
        <v>9</v>
      </c>
      <c r="D137" s="45"/>
      <c r="E137" s="24"/>
      <c r="F137" s="24"/>
      <c r="G137" s="24"/>
      <c r="H137" s="24"/>
      <c r="I137" s="24"/>
      <c r="J137" s="24"/>
      <c r="K137" s="24"/>
      <c r="L137" s="24"/>
      <c r="M137" s="24"/>
      <c r="N137" s="36"/>
      <c r="O137" s="24"/>
      <c r="P137" s="24"/>
      <c r="Q137" s="24"/>
      <c r="R137" s="24"/>
      <c r="S137" s="37"/>
      <c r="T137" s="37"/>
      <c r="U137" s="24"/>
      <c r="V137" s="24"/>
      <c r="W137" s="7">
        <f t="shared" si="41"/>
        <v>0</v>
      </c>
      <c r="X137" s="3">
        <f>34*2</f>
        <v>68</v>
      </c>
      <c r="Y137" s="8">
        <f t="shared" si="42"/>
        <v>0</v>
      </c>
    </row>
    <row r="138" spans="1:25" ht="27" customHeight="1" x14ac:dyDescent="0.2">
      <c r="A138" s="57"/>
      <c r="B138" s="58"/>
      <c r="C138" s="58"/>
      <c r="D138" s="58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7"/>
      <c r="X138" s="57"/>
      <c r="Y138" s="57"/>
    </row>
  </sheetData>
  <mergeCells count="110">
    <mergeCell ref="A24:B25"/>
    <mergeCell ref="C24:C25"/>
    <mergeCell ref="X50:X52"/>
    <mergeCell ref="Y50:Y52"/>
    <mergeCell ref="E51:G51"/>
    <mergeCell ref="A83:A97"/>
    <mergeCell ref="A68:A78"/>
    <mergeCell ref="E24:G24"/>
    <mergeCell ref="E23:V23"/>
    <mergeCell ref="H24:K24"/>
    <mergeCell ref="L24:N24"/>
    <mergeCell ref="O24:S24"/>
    <mergeCell ref="T24:V24"/>
    <mergeCell ref="A23:D23"/>
    <mergeCell ref="A50:D50"/>
    <mergeCell ref="A65:D65"/>
    <mergeCell ref="A26:A34"/>
    <mergeCell ref="A51:C52"/>
    <mergeCell ref="T66:V66"/>
    <mergeCell ref="L66:N66"/>
    <mergeCell ref="E36:V36"/>
    <mergeCell ref="W50:W52"/>
    <mergeCell ref="W23:W25"/>
    <mergeCell ref="W36:W38"/>
    <mergeCell ref="H37:K37"/>
    <mergeCell ref="L37:N37"/>
    <mergeCell ref="O37:S37"/>
    <mergeCell ref="T37:V37"/>
    <mergeCell ref="Y23:Y25"/>
    <mergeCell ref="A122:A137"/>
    <mergeCell ref="E120:G120"/>
    <mergeCell ref="H120:K120"/>
    <mergeCell ref="L120:N120"/>
    <mergeCell ref="O120:S120"/>
    <mergeCell ref="T120:V120"/>
    <mergeCell ref="B4:C4"/>
    <mergeCell ref="X36:X38"/>
    <mergeCell ref="X23:X25"/>
    <mergeCell ref="M3:V5"/>
    <mergeCell ref="A7:B7"/>
    <mergeCell ref="C7:D7"/>
    <mergeCell ref="A64:D64"/>
    <mergeCell ref="A53:A63"/>
    <mergeCell ref="X119:X121"/>
    <mergeCell ref="X80:X82"/>
    <mergeCell ref="X65:X67"/>
    <mergeCell ref="X10:X12"/>
    <mergeCell ref="T11:V11"/>
    <mergeCell ref="A9:D9"/>
    <mergeCell ref="A11:B12"/>
    <mergeCell ref="C11:C12"/>
    <mergeCell ref="E66:G66"/>
    <mergeCell ref="H66:K66"/>
    <mergeCell ref="A100:C101"/>
    <mergeCell ref="E100:G100"/>
    <mergeCell ref="H100:K100"/>
    <mergeCell ref="L100:N100"/>
    <mergeCell ref="O100:S100"/>
    <mergeCell ref="T100:V100"/>
    <mergeCell ref="A99:D99"/>
    <mergeCell ref="E99:V99"/>
    <mergeCell ref="W99:W101"/>
    <mergeCell ref="W119:W121"/>
    <mergeCell ref="H3:L3"/>
    <mergeCell ref="H4:L5"/>
    <mergeCell ref="E50:V50"/>
    <mergeCell ref="H6:L6"/>
    <mergeCell ref="A10:D10"/>
    <mergeCell ref="E10:V10"/>
    <mergeCell ref="E119:V119"/>
    <mergeCell ref="Y80:Y82"/>
    <mergeCell ref="A81:C82"/>
    <mergeCell ref="E81:G81"/>
    <mergeCell ref="H81:K81"/>
    <mergeCell ref="L81:N81"/>
    <mergeCell ref="O81:S81"/>
    <mergeCell ref="T81:V81"/>
    <mergeCell ref="A80:D80"/>
    <mergeCell ref="E80:V80"/>
    <mergeCell ref="W80:W82"/>
    <mergeCell ref="Y119:Y121"/>
    <mergeCell ref="A120:C121"/>
    <mergeCell ref="A102:A117"/>
    <mergeCell ref="A119:D119"/>
    <mergeCell ref="X99:X101"/>
    <mergeCell ref="Y99:Y101"/>
    <mergeCell ref="Y65:Y67"/>
    <mergeCell ref="A66:C67"/>
    <mergeCell ref="A39:A48"/>
    <mergeCell ref="E3:G3"/>
    <mergeCell ref="E5:G7"/>
    <mergeCell ref="H51:K51"/>
    <mergeCell ref="L51:N51"/>
    <mergeCell ref="O51:S51"/>
    <mergeCell ref="T51:V51"/>
    <mergeCell ref="O66:S66"/>
    <mergeCell ref="W65:W67"/>
    <mergeCell ref="E65:V65"/>
    <mergeCell ref="A13:A21"/>
    <mergeCell ref="Y10:Y12"/>
    <mergeCell ref="E11:G11"/>
    <mergeCell ref="H11:K11"/>
    <mergeCell ref="L11:N11"/>
    <mergeCell ref="O11:S11"/>
    <mergeCell ref="W10:W12"/>
    <mergeCell ref="Y36:Y38"/>
    <mergeCell ref="A37:B38"/>
    <mergeCell ref="C37:C38"/>
    <mergeCell ref="E37:G37"/>
    <mergeCell ref="A36:D36"/>
  </mergeCells>
  <pageMargins left="0.25" right="0.25" top="0.51" bottom="0.75" header="0.3" footer="0.3"/>
  <pageSetup paperSize="9" scale="69" fitToHeight="0" orientation="landscape" r:id="rId1"/>
  <headerFooter>
    <oddHeader>&amp;C&amp;G</oddHeader>
  </headerFooter>
  <rowBreaks count="8" manualBreakCount="8">
    <brk id="9" max="50" man="1"/>
    <brk id="22" max="50" man="1"/>
    <brk id="35" max="50" man="1"/>
    <brk id="49" max="50" man="1"/>
    <brk id="64" max="16383" man="1"/>
    <brk id="79" max="16383" man="1"/>
    <brk id="98" max="16383" man="1"/>
    <brk id="118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Завуч</cp:lastModifiedBy>
  <cp:lastPrinted>2025-07-31T04:29:37Z</cp:lastPrinted>
  <dcterms:created xsi:type="dcterms:W3CDTF">2024-09-28T08:38:22Z</dcterms:created>
  <dcterms:modified xsi:type="dcterms:W3CDTF">2026-01-13T04:20:18Z</dcterms:modified>
</cp:coreProperties>
</file>